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1"/>
  </bookViews>
  <sheets>
    <sheet name="Startlist" sheetId="1" r:id="rId1"/>
    <sheet name="Results" sheetId="2" r:id="rId2"/>
    <sheet name="TC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  <sheet name="Puudete sisestamine" sheetId="9" r:id="rId9"/>
  </sheets>
  <definedNames>
    <definedName name="_xlnm._FilterDatabase" localSheetId="3" hidden="1">'Other Penalties'!$A$6:$J$96</definedName>
    <definedName name="_xlnm._FilterDatabase" localSheetId="8" hidden="1">'Puudete sisestamine'!$A$1:$H$25</definedName>
    <definedName name="_xlnm._FilterDatabase" localSheetId="0" hidden="1">'Startlist'!$A$7:$I$115</definedName>
    <definedName name="_xlnm._FilterDatabase" localSheetId="2" hidden="1">'TC Penalties'!$A$5:$J$166</definedName>
    <definedName name="_xlfn.SUMIFS" hidden="1">#NAME?</definedName>
    <definedName name="EXCKLASS" localSheetId="7">'Classes'!$E$9:$H$17</definedName>
    <definedName name="EXCLINA" localSheetId="1">'Results'!$A$8:$R$207</definedName>
    <definedName name="EXCPENAL" localSheetId="2">'TC Penalties'!#REF!</definedName>
    <definedName name="EXCPENAL_1" localSheetId="2">'TC Penalties'!#REF!</definedName>
    <definedName name="EXCPENAL_2" localSheetId="2">'TC Penalties'!$A$6:$J$23</definedName>
    <definedName name="EXCPENAL_3" localSheetId="2">'TC Penalties'!$A$6:$J$6</definedName>
    <definedName name="EXCPENAL_4" localSheetId="2">'TC Penalties'!$A$6:$J$25</definedName>
    <definedName name="EXCRETIR" localSheetId="4">'Retired'!$A$9:$H$18</definedName>
    <definedName name="EXCSPEED" localSheetId="6">'Speed'!#REF!</definedName>
    <definedName name="EXCSPEED_1" localSheetId="6">'Speed'!$A$6:$K$46</definedName>
    <definedName name="EXCSTART" localSheetId="0">'Startlist'!$A$8:$J$107</definedName>
    <definedName name="EXCWINN" localSheetId="5">'Winners'!$A$6:$J$58</definedName>
    <definedName name="GGG" localSheetId="1">'Results'!$A$8:$O$15</definedName>
  </definedNames>
  <calcPr fullCalcOnLoad="1"/>
</workbook>
</file>

<file path=xl/sharedStrings.xml><?xml version="1.0" encoding="utf-8"?>
<sst xmlns="http://schemas.openxmlformats.org/spreadsheetml/2006/main" count="4649" uniqueCount="2678">
  <si>
    <t xml:space="preserve">  22/3</t>
  </si>
  <si>
    <t xml:space="preserve">  30/3</t>
  </si>
  <si>
    <t xml:space="preserve">  10/8</t>
  </si>
  <si>
    <t xml:space="preserve"> 5.56,2</t>
  </si>
  <si>
    <t xml:space="preserve">  23/2</t>
  </si>
  <si>
    <t xml:space="preserve">  28/3</t>
  </si>
  <si>
    <t xml:space="preserve"> 5.45,4</t>
  </si>
  <si>
    <t xml:space="preserve">  52/5</t>
  </si>
  <si>
    <t xml:space="preserve">  31/2</t>
  </si>
  <si>
    <t xml:space="preserve">  22/1</t>
  </si>
  <si>
    <t xml:space="preserve">  11/9</t>
  </si>
  <si>
    <t xml:space="preserve"> 6.03,2</t>
  </si>
  <si>
    <t xml:space="preserve"> 5.54,1</t>
  </si>
  <si>
    <t xml:space="preserve">  20/3</t>
  </si>
  <si>
    <t xml:space="preserve">  23/4</t>
  </si>
  <si>
    <t xml:space="preserve">   7/6</t>
  </si>
  <si>
    <t xml:space="preserve"> 5.58,2</t>
  </si>
  <si>
    <t xml:space="preserve">  41/10</t>
  </si>
  <si>
    <t xml:space="preserve">  24/2</t>
  </si>
  <si>
    <t xml:space="preserve">  38/4</t>
  </si>
  <si>
    <t xml:space="preserve">  31/3</t>
  </si>
  <si>
    <t xml:space="preserve"> 5.48,4</t>
  </si>
  <si>
    <t xml:space="preserve"> 5.55,8</t>
  </si>
  <si>
    <t xml:space="preserve">  37/9</t>
  </si>
  <si>
    <t xml:space="preserve">  36/7</t>
  </si>
  <si>
    <t xml:space="preserve"> 6.02,5</t>
  </si>
  <si>
    <t xml:space="preserve">  28/5</t>
  </si>
  <si>
    <t xml:space="preserve">  37/7</t>
  </si>
  <si>
    <t xml:space="preserve"> 6.10,2</t>
  </si>
  <si>
    <t xml:space="preserve">  27/3</t>
  </si>
  <si>
    <t xml:space="preserve"> 5.52,3</t>
  </si>
  <si>
    <t xml:space="preserve">  36/3</t>
  </si>
  <si>
    <t xml:space="preserve">  16/1</t>
  </si>
  <si>
    <t xml:space="preserve"> 5.55,1</t>
  </si>
  <si>
    <t xml:space="preserve">  35/9</t>
  </si>
  <si>
    <t xml:space="preserve"> 5.59,5</t>
  </si>
  <si>
    <t xml:space="preserve">  40/14</t>
  </si>
  <si>
    <t xml:space="preserve">  39/1</t>
  </si>
  <si>
    <t xml:space="preserve">  50/1</t>
  </si>
  <si>
    <t xml:space="preserve">  45/3</t>
  </si>
  <si>
    <t xml:space="preserve"> 6.26,2</t>
  </si>
  <si>
    <t xml:space="preserve">  58/3</t>
  </si>
  <si>
    <t xml:space="preserve">  47/3</t>
  </si>
  <si>
    <t xml:space="preserve">  52/1</t>
  </si>
  <si>
    <t xml:space="preserve">  45/1</t>
  </si>
  <si>
    <t xml:space="preserve">  64/3</t>
  </si>
  <si>
    <t xml:space="preserve">  58/2</t>
  </si>
  <si>
    <t xml:space="preserve">  45/4</t>
  </si>
  <si>
    <t xml:space="preserve">  47/5</t>
  </si>
  <si>
    <t xml:space="preserve">  55/6</t>
  </si>
  <si>
    <t xml:space="preserve">  48/4</t>
  </si>
  <si>
    <t xml:space="preserve">  40/4</t>
  </si>
  <si>
    <t xml:space="preserve"> 5.07,8</t>
  </si>
  <si>
    <t xml:space="preserve">  2/2</t>
  </si>
  <si>
    <t xml:space="preserve"> 5.01,0</t>
  </si>
  <si>
    <t xml:space="preserve">  3/3</t>
  </si>
  <si>
    <t xml:space="preserve"> 4.22,9</t>
  </si>
  <si>
    <t xml:space="preserve">  4/4</t>
  </si>
  <si>
    <t xml:space="preserve"> 5.10,2</t>
  </si>
  <si>
    <t xml:space="preserve"> 4.35,9</t>
  </si>
  <si>
    <t xml:space="preserve">  5/5</t>
  </si>
  <si>
    <t xml:space="preserve"> 5.13,7</t>
  </si>
  <si>
    <t xml:space="preserve"> 4.39,7</t>
  </si>
  <si>
    <t xml:space="preserve">  6/6</t>
  </si>
  <si>
    <t xml:space="preserve"> 5.15,5</t>
  </si>
  <si>
    <t xml:space="preserve"> 4.49,3</t>
  </si>
  <si>
    <t xml:space="preserve"> 5.11,7</t>
  </si>
  <si>
    <t xml:space="preserve"> 4.31,4</t>
  </si>
  <si>
    <t xml:space="preserve"> 4.55,5</t>
  </si>
  <si>
    <t xml:space="preserve"> 5.25,0</t>
  </si>
  <si>
    <t xml:space="preserve"> 4.29,4</t>
  </si>
  <si>
    <t xml:space="preserve"> 4.55,9</t>
  </si>
  <si>
    <t xml:space="preserve">  9/1</t>
  </si>
  <si>
    <t xml:space="preserve"> 5.31,9</t>
  </si>
  <si>
    <t xml:space="preserve"> 4.37,2</t>
  </si>
  <si>
    <t xml:space="preserve"> 5.34,0</t>
  </si>
  <si>
    <t xml:space="preserve"> 4.42,7</t>
  </si>
  <si>
    <t xml:space="preserve"> 5.31,0</t>
  </si>
  <si>
    <t xml:space="preserve"> 5.00,0</t>
  </si>
  <si>
    <t xml:space="preserve">  14/3</t>
  </si>
  <si>
    <t xml:space="preserve"> 5.29,5</t>
  </si>
  <si>
    <t xml:space="preserve"> 5.30,2</t>
  </si>
  <si>
    <t xml:space="preserve"> 5.05,2</t>
  </si>
  <si>
    <t xml:space="preserve"> 5.31,7</t>
  </si>
  <si>
    <t xml:space="preserve"> 5.04,2</t>
  </si>
  <si>
    <t xml:space="preserve"> 4.43,9</t>
  </si>
  <si>
    <t xml:space="preserve"> 5.28,8</t>
  </si>
  <si>
    <t xml:space="preserve"> 4.59,9</t>
  </si>
  <si>
    <t xml:space="preserve"> 5.32,1</t>
  </si>
  <si>
    <t xml:space="preserve"> 4.59,5</t>
  </si>
  <si>
    <t xml:space="preserve"> 5.41,1</t>
  </si>
  <si>
    <t xml:space="preserve"> 4.43,4</t>
  </si>
  <si>
    <t xml:space="preserve"> 5.04,6</t>
  </si>
  <si>
    <t xml:space="preserve"> 5.43,0</t>
  </si>
  <si>
    <t xml:space="preserve"> 5.12,4</t>
  </si>
  <si>
    <t xml:space="preserve">  18/1</t>
  </si>
  <si>
    <t xml:space="preserve"> 5.36,9</t>
  </si>
  <si>
    <t xml:space="preserve"> 4.43,6</t>
  </si>
  <si>
    <t xml:space="preserve"> 5.41,0</t>
  </si>
  <si>
    <t xml:space="preserve"> 5.30,4</t>
  </si>
  <si>
    <t xml:space="preserve"> 4.44,8</t>
  </si>
  <si>
    <t xml:space="preserve"> 4.58,2</t>
  </si>
  <si>
    <t xml:space="preserve"> 5.55,0</t>
  </si>
  <si>
    <t xml:space="preserve"> 4.59,2</t>
  </si>
  <si>
    <t xml:space="preserve"> 4.53,0</t>
  </si>
  <si>
    <t xml:space="preserve"> 5.18,5</t>
  </si>
  <si>
    <t xml:space="preserve"> 5.34,1</t>
  </si>
  <si>
    <t xml:space="preserve"> 5.20,1</t>
  </si>
  <si>
    <t xml:space="preserve"> 5.37,4</t>
  </si>
  <si>
    <t xml:space="preserve"> 4.31,3</t>
  </si>
  <si>
    <t xml:space="preserve">   7/1</t>
  </si>
  <si>
    <t xml:space="preserve"> 5.48,1</t>
  </si>
  <si>
    <t xml:space="preserve"> 4.46,7</t>
  </si>
  <si>
    <t xml:space="preserve"> 5.10,4</t>
  </si>
  <si>
    <t xml:space="preserve">  32/7</t>
  </si>
  <si>
    <t xml:space="preserve"> 5.53,3</t>
  </si>
  <si>
    <t xml:space="preserve"> 4.58,5</t>
  </si>
  <si>
    <t xml:space="preserve"> 5.16,0</t>
  </si>
  <si>
    <t xml:space="preserve"> 5.45,7</t>
  </si>
  <si>
    <t xml:space="preserve"> 4.56,6</t>
  </si>
  <si>
    <t xml:space="preserve"> 5.23,9</t>
  </si>
  <si>
    <t xml:space="preserve"> 5.40,7</t>
  </si>
  <si>
    <t xml:space="preserve"> 10/1</t>
  </si>
  <si>
    <t>59.28,5</t>
  </si>
  <si>
    <t xml:space="preserve"> 5.40,9</t>
  </si>
  <si>
    <t xml:space="preserve"> 5.07,0</t>
  </si>
  <si>
    <t>59.31,4</t>
  </si>
  <si>
    <t xml:space="preserve">  24/5</t>
  </si>
  <si>
    <t xml:space="preserve"> 17/2</t>
  </si>
  <si>
    <t xml:space="preserve"> 5.52,2</t>
  </si>
  <si>
    <t xml:space="preserve"> 4.54,8</t>
  </si>
  <si>
    <t xml:space="preserve"> 5.09,0</t>
  </si>
  <si>
    <t>+ 6.01,6</t>
  </si>
  <si>
    <t xml:space="preserve"> 5.08,8</t>
  </si>
  <si>
    <t>+ 6.14,6</t>
  </si>
  <si>
    <t xml:space="preserve"> 4.55,0</t>
  </si>
  <si>
    <t>+ 6.27,1</t>
  </si>
  <si>
    <t xml:space="preserve"> 6.02,4</t>
  </si>
  <si>
    <t xml:space="preserve"> 1:01.47,4</t>
  </si>
  <si>
    <t xml:space="preserve"> 1:01.47,7</t>
  </si>
  <si>
    <t xml:space="preserve">  39/2</t>
  </si>
  <si>
    <t xml:space="preserve"> 6.03,3</t>
  </si>
  <si>
    <t xml:space="preserve"> 5.09,8</t>
  </si>
  <si>
    <t xml:space="preserve"> 1:02.02,2</t>
  </si>
  <si>
    <t xml:space="preserve"> 5.01,3</t>
  </si>
  <si>
    <t xml:space="preserve"> 5.15,6</t>
  </si>
  <si>
    <t xml:space="preserve"> 1:02.03,3</t>
  </si>
  <si>
    <t xml:space="preserve"> 4.51,0</t>
  </si>
  <si>
    <t>+ 7.32,7</t>
  </si>
  <si>
    <t xml:space="preserve"> 6.05,2</t>
  </si>
  <si>
    <t xml:space="preserve"> 5.24,0</t>
  </si>
  <si>
    <t xml:space="preserve"> 1:02.36,0</t>
  </si>
  <si>
    <t xml:space="preserve"> 6.17,1</t>
  </si>
  <si>
    <t xml:space="preserve"> 4.53,2</t>
  </si>
  <si>
    <t xml:space="preserve"> 5.47,2</t>
  </si>
  <si>
    <t xml:space="preserve"> 1:02.53,9</t>
  </si>
  <si>
    <t xml:space="preserve"> 5.58,1</t>
  </si>
  <si>
    <t xml:space="preserve"> 5.04,5</t>
  </si>
  <si>
    <t xml:space="preserve"> 5.20,4</t>
  </si>
  <si>
    <t xml:space="preserve"> 1:02.55,5</t>
  </si>
  <si>
    <t xml:space="preserve"> 5.59,6</t>
  </si>
  <si>
    <t xml:space="preserve"> 4.48,4</t>
  </si>
  <si>
    <t xml:space="preserve"> 5.09,1</t>
  </si>
  <si>
    <t>+ 8.31,3</t>
  </si>
  <si>
    <t xml:space="preserve"> 5.54,2</t>
  </si>
  <si>
    <t xml:space="preserve"> 5.34,4</t>
  </si>
  <si>
    <t xml:space="preserve"> 1:03.22,5</t>
  </si>
  <si>
    <t xml:space="preserve"> 6.09,7</t>
  </si>
  <si>
    <t xml:space="preserve"> 4.58,6</t>
  </si>
  <si>
    <t xml:space="preserve"> 5.20,5</t>
  </si>
  <si>
    <t xml:space="preserve"> 1:03.22,7</t>
  </si>
  <si>
    <t xml:space="preserve"> 6.15,6</t>
  </si>
  <si>
    <t xml:space="preserve"> 5.14,8</t>
  </si>
  <si>
    <t xml:space="preserve"> 5.29,6</t>
  </si>
  <si>
    <t xml:space="preserve"> 1:03.44,3</t>
  </si>
  <si>
    <t xml:space="preserve"> 6.15,3</t>
  </si>
  <si>
    <t xml:space="preserve"> 1:04.11,9</t>
  </si>
  <si>
    <t xml:space="preserve"> 40/12</t>
  </si>
  <si>
    <t xml:space="preserve"> 6.14,6</t>
  </si>
  <si>
    <t xml:space="preserve"> 1:04.21,6</t>
  </si>
  <si>
    <t xml:space="preserve">  40/13</t>
  </si>
  <si>
    <t xml:space="preserve"> 6.21,9</t>
  </si>
  <si>
    <t xml:space="preserve"> 5.30,6</t>
  </si>
  <si>
    <t xml:space="preserve"> 1:04.48,9</t>
  </si>
  <si>
    <t xml:space="preserve">  48/14</t>
  </si>
  <si>
    <t xml:space="preserve">  41/14</t>
  </si>
  <si>
    <t xml:space="preserve"> 6.24,1</t>
  </si>
  <si>
    <t xml:space="preserve"> 5.11,9</t>
  </si>
  <si>
    <t xml:space="preserve"> 1:04.59,1</t>
  </si>
  <si>
    <t xml:space="preserve">  48/6</t>
  </si>
  <si>
    <t xml:space="preserve"> 47/3</t>
  </si>
  <si>
    <t xml:space="preserve"> 6.25,1</t>
  </si>
  <si>
    <t xml:space="preserve"> 5.35,6</t>
  </si>
  <si>
    <t xml:space="preserve"> 5.35,9</t>
  </si>
  <si>
    <t xml:space="preserve"> 1:05.48,3</t>
  </si>
  <si>
    <t xml:space="preserve"> 5.13,5</t>
  </si>
  <si>
    <t xml:space="preserve"> 5.32,6</t>
  </si>
  <si>
    <t xml:space="preserve"> 1:05.59,4</t>
  </si>
  <si>
    <t xml:space="preserve"> 6.35,3</t>
  </si>
  <si>
    <t xml:space="preserve"> 5.30,8</t>
  </si>
  <si>
    <t xml:space="preserve"> 5.46,4</t>
  </si>
  <si>
    <t xml:space="preserve"> 1:06.41,1</t>
  </si>
  <si>
    <t xml:space="preserve">  53/2</t>
  </si>
  <si>
    <t xml:space="preserve"> 5.44,2</t>
  </si>
  <si>
    <t xml:space="preserve"> 1:07.21,4</t>
  </si>
  <si>
    <t xml:space="preserve"> 7.05,9</t>
  </si>
  <si>
    <t>+21.41,3</t>
  </si>
  <si>
    <t xml:space="preserve"> 5.44,4</t>
  </si>
  <si>
    <t xml:space="preserve"> 1:21.59,0</t>
  </si>
  <si>
    <t xml:space="preserve"> 4.57,2</t>
  </si>
  <si>
    <t xml:space="preserve"> 5.26,2</t>
  </si>
  <si>
    <t xml:space="preserve">  37/11</t>
  </si>
  <si>
    <t>+34.25,8</t>
  </si>
  <si>
    <t xml:space="preserve"> 6.17,8</t>
  </si>
  <si>
    <t xml:space="preserve">  46</t>
  </si>
  <si>
    <t>LK11F</t>
  </si>
  <si>
    <t xml:space="preserve">  32</t>
  </si>
  <si>
    <t xml:space="preserve">  36</t>
  </si>
  <si>
    <t>+ 0.13,1</t>
  </si>
  <si>
    <t xml:space="preserve">  40</t>
  </si>
  <si>
    <t xml:space="preserve">  54</t>
  </si>
  <si>
    <t xml:space="preserve">  58</t>
  </si>
  <si>
    <t>+ 2.56,8</t>
  </si>
  <si>
    <t xml:space="preserve">  41</t>
  </si>
  <si>
    <t xml:space="preserve">  37</t>
  </si>
  <si>
    <t xml:space="preserve">  77</t>
  </si>
  <si>
    <t xml:space="preserve">  61</t>
  </si>
  <si>
    <t>+ 1.59,8</t>
  </si>
  <si>
    <t xml:space="preserve">  63</t>
  </si>
  <si>
    <t xml:space="preserve">  74</t>
  </si>
  <si>
    <t xml:space="preserve">  67</t>
  </si>
  <si>
    <t>55.26,5</t>
  </si>
  <si>
    <t xml:space="preserve">  7/7</t>
  </si>
  <si>
    <t xml:space="preserve"> 11/1</t>
  </si>
  <si>
    <t xml:space="preserve">  30/9</t>
  </si>
  <si>
    <t xml:space="preserve"> 23/7</t>
  </si>
  <si>
    <t xml:space="preserve">  38/12</t>
  </si>
  <si>
    <t xml:space="preserve"> 31/7</t>
  </si>
  <si>
    <t xml:space="preserve"> 33/9</t>
  </si>
  <si>
    <t xml:space="preserve">  55/7</t>
  </si>
  <si>
    <t xml:space="preserve"> 6.16,9</t>
  </si>
  <si>
    <t xml:space="preserve"> 5.06,3</t>
  </si>
  <si>
    <t xml:space="preserve"> 5.29,1</t>
  </si>
  <si>
    <t>+ 9.15,8</t>
  </si>
  <si>
    <t xml:space="preserve"> 41/12</t>
  </si>
  <si>
    <t xml:space="preserve"> 6.27,9</t>
  </si>
  <si>
    <t xml:space="preserve"> 5.22,3</t>
  </si>
  <si>
    <t xml:space="preserve"> 5.33,6</t>
  </si>
  <si>
    <t xml:space="preserve"> 1:04.25,9</t>
  </si>
  <si>
    <t xml:space="preserve"> 44/13</t>
  </si>
  <si>
    <t xml:space="preserve">  44/12</t>
  </si>
  <si>
    <t xml:space="preserve"> 1:05.13,1</t>
  </si>
  <si>
    <t xml:space="preserve"> 1:05.44,1</t>
  </si>
  <si>
    <t xml:space="preserve"> 5.17,5</t>
  </si>
  <si>
    <t xml:space="preserve"> 1:07.18,5</t>
  </si>
  <si>
    <t xml:space="preserve"> 6.05,5</t>
  </si>
  <si>
    <t xml:space="preserve"> 1:08.16,8</t>
  </si>
  <si>
    <t xml:space="preserve"> 6.46,2</t>
  </si>
  <si>
    <t xml:space="preserve"> 5.29,2</t>
  </si>
  <si>
    <t xml:space="preserve"> 5.42,0</t>
  </si>
  <si>
    <t xml:space="preserve"> 1:09.17,9</t>
  </si>
  <si>
    <t xml:space="preserve"> 6.43,0</t>
  </si>
  <si>
    <t xml:space="preserve"> 5.31,8</t>
  </si>
  <si>
    <t xml:space="preserve"> 1:09.30,5</t>
  </si>
  <si>
    <t xml:space="preserve">  62/3</t>
  </si>
  <si>
    <t xml:space="preserve"> 6.52,1</t>
  </si>
  <si>
    <t xml:space="preserve"> 1:10.01,2</t>
  </si>
  <si>
    <t xml:space="preserve"> 6.57,2</t>
  </si>
  <si>
    <t xml:space="preserve"> 5.46,0</t>
  </si>
  <si>
    <t xml:space="preserve"> 5.53,5</t>
  </si>
  <si>
    <t xml:space="preserve"> 1:10.21,9</t>
  </si>
  <si>
    <t xml:space="preserve"> 6.55,4</t>
  </si>
  <si>
    <t xml:space="preserve"> 5.33,0</t>
  </si>
  <si>
    <t xml:space="preserve"> 1:17.14,1</t>
  </si>
  <si>
    <t xml:space="preserve">  58.22 km/h</t>
  </si>
  <si>
    <t xml:space="preserve">  53.44 km/h</t>
  </si>
  <si>
    <t xml:space="preserve">  51.78 km/h</t>
  </si>
  <si>
    <t xml:space="preserve">  48.50 km/h</t>
  </si>
  <si>
    <t xml:space="preserve">  55.50 km/h</t>
  </si>
  <si>
    <t xml:space="preserve">  54.82 km/h</t>
  </si>
  <si>
    <t xml:space="preserve">  53.06 km/h</t>
  </si>
  <si>
    <t xml:space="preserve">  48.33 km/h</t>
  </si>
  <si>
    <t xml:space="preserve"> 36 AAVA/PEEGEL</t>
  </si>
  <si>
    <t xml:space="preserve"> 73 LAUPA/LAUPA</t>
  </si>
  <si>
    <t xml:space="preserve">  60.48 km/h</t>
  </si>
  <si>
    <t xml:space="preserve">  53.49 km/h</t>
  </si>
  <si>
    <t xml:space="preserve">  47.80 km/h</t>
  </si>
  <si>
    <t xml:space="preserve">  53.86 km/h</t>
  </si>
  <si>
    <t xml:space="preserve">  54.32 km/h</t>
  </si>
  <si>
    <t xml:space="preserve">  51.60 km/h</t>
  </si>
  <si>
    <t xml:space="preserve">  49.13 km/h</t>
  </si>
  <si>
    <t xml:space="preserve"> 17 KANGRO/KANGRO</t>
  </si>
  <si>
    <t xml:space="preserve">  59.03 km/h</t>
  </si>
  <si>
    <t xml:space="preserve">  54.87 km/h</t>
  </si>
  <si>
    <t xml:space="preserve">  54.72 km/h</t>
  </si>
  <si>
    <t xml:space="preserve">  49.81 km/h</t>
  </si>
  <si>
    <t xml:space="preserve">  54.57 km/h</t>
  </si>
  <si>
    <t xml:space="preserve">  55.25 km/h</t>
  </si>
  <si>
    <t xml:space="preserve">  53.16 km/h</t>
  </si>
  <si>
    <t xml:space="preserve">  49.88 km/h</t>
  </si>
  <si>
    <t xml:space="preserve"> 4.30,7</t>
  </si>
  <si>
    <t>55.33,1</t>
  </si>
  <si>
    <t xml:space="preserve">  8/8</t>
  </si>
  <si>
    <t xml:space="preserve"> 12/1</t>
  </si>
  <si>
    <t xml:space="preserve"> 13/2</t>
  </si>
  <si>
    <t xml:space="preserve"> 14/3</t>
  </si>
  <si>
    <t>59.58,5</t>
  </si>
  <si>
    <t xml:space="preserve"> 18/3</t>
  </si>
  <si>
    <t xml:space="preserve">  31/5</t>
  </si>
  <si>
    <t xml:space="preserve"> 5.04,9</t>
  </si>
  <si>
    <t xml:space="preserve">  32/4</t>
  </si>
  <si>
    <t>+ 5.54,0</t>
  </si>
  <si>
    <t xml:space="preserve"> 21/3</t>
  </si>
  <si>
    <t xml:space="preserve">  27/1</t>
  </si>
  <si>
    <t xml:space="preserve">  30/11</t>
  </si>
  <si>
    <t xml:space="preserve"> 25/5</t>
  </si>
  <si>
    <t xml:space="preserve"> 26/8</t>
  </si>
  <si>
    <t xml:space="preserve"> 27/9</t>
  </si>
  <si>
    <t xml:space="preserve"> 5.43,1</t>
  </si>
  <si>
    <t xml:space="preserve"> 5.01,1</t>
  </si>
  <si>
    <t xml:space="preserve"> 1:01.25,8</t>
  </si>
  <si>
    <t xml:space="preserve">  14/9</t>
  </si>
  <si>
    <t xml:space="preserve">  13/9</t>
  </si>
  <si>
    <t xml:space="preserve"> 28/4</t>
  </si>
  <si>
    <t xml:space="preserve"> 6.09,1</t>
  </si>
  <si>
    <t xml:space="preserve"> 4.59,1</t>
  </si>
  <si>
    <t xml:space="preserve"> 1:01.36,7</t>
  </si>
  <si>
    <t xml:space="preserve"> 29/5</t>
  </si>
  <si>
    <t xml:space="preserve"> 6.03,0</t>
  </si>
  <si>
    <t xml:space="preserve"> 5.10,0</t>
  </si>
  <si>
    <t xml:space="preserve"> 1:01.39,5</t>
  </si>
  <si>
    <t xml:space="preserve"> 30/6</t>
  </si>
  <si>
    <t xml:space="preserve">  31/7</t>
  </si>
  <si>
    <t xml:space="preserve">  35/7</t>
  </si>
  <si>
    <t xml:space="preserve">  49/3</t>
  </si>
  <si>
    <t xml:space="preserve">  38/2</t>
  </si>
  <si>
    <t xml:space="preserve"> 34/8</t>
  </si>
  <si>
    <t xml:space="preserve"> 35/9</t>
  </si>
  <si>
    <t xml:space="preserve">  46/13</t>
  </si>
  <si>
    <t xml:space="preserve"> 36/10</t>
  </si>
  <si>
    <t xml:space="preserve">  46/15</t>
  </si>
  <si>
    <t xml:space="preserve"> 37/10</t>
  </si>
  <si>
    <t xml:space="preserve">  32/8</t>
  </si>
  <si>
    <t xml:space="preserve"> 38/11</t>
  </si>
  <si>
    <t xml:space="preserve"> 39/11</t>
  </si>
  <si>
    <t xml:space="preserve"> 6.21,2</t>
  </si>
  <si>
    <t>+ 8.09,9</t>
  </si>
  <si>
    <t xml:space="preserve"> 42/13</t>
  </si>
  <si>
    <t xml:space="preserve"> 6.19,9</t>
  </si>
  <si>
    <t xml:space="preserve"> 1:03.04,2</t>
  </si>
  <si>
    <t xml:space="preserve">  58/21</t>
  </si>
  <si>
    <t xml:space="preserve"> 6.06,1</t>
  </si>
  <si>
    <t xml:space="preserve"> 5.06,0</t>
  </si>
  <si>
    <t xml:space="preserve"> 6.46,8</t>
  </si>
  <si>
    <t xml:space="preserve"> 1:03.06,3</t>
  </si>
  <si>
    <t xml:space="preserve"> 45/14</t>
  </si>
  <si>
    <t xml:space="preserve"> 46/15</t>
  </si>
  <si>
    <t xml:space="preserve"> 48/1</t>
  </si>
  <si>
    <t xml:space="preserve">  60/1</t>
  </si>
  <si>
    <t xml:space="preserve"> 6.25,7</t>
  </si>
  <si>
    <t xml:space="preserve">  56/20</t>
  </si>
  <si>
    <t>+10.11,6</t>
  </si>
  <si>
    <t xml:space="preserve"> 54/16</t>
  </si>
  <si>
    <t xml:space="preserve">  53/18</t>
  </si>
  <si>
    <t xml:space="preserve"> 58/2</t>
  </si>
  <si>
    <t xml:space="preserve">  40/2</t>
  </si>
  <si>
    <t xml:space="preserve">  56/2</t>
  </si>
  <si>
    <t xml:space="preserve">  43/6</t>
  </si>
  <si>
    <t xml:space="preserve"> 1:06.30,9</t>
  </si>
  <si>
    <t xml:space="preserve"> 6.43,1</t>
  </si>
  <si>
    <t xml:space="preserve"> 5.42,2</t>
  </si>
  <si>
    <t xml:space="preserve"> 1:07.00,9</t>
  </si>
  <si>
    <t xml:space="preserve">  71/3</t>
  </si>
  <si>
    <t xml:space="preserve">  63/2</t>
  </si>
  <si>
    <t xml:space="preserve"> 6.42,5</t>
  </si>
  <si>
    <t xml:space="preserve"> 5.25,6</t>
  </si>
  <si>
    <t xml:space="preserve">  74/19</t>
  </si>
  <si>
    <t>+13.19,8</t>
  </si>
  <si>
    <t xml:space="preserve">  81/7</t>
  </si>
  <si>
    <t xml:space="preserve"> 5.26,7</t>
  </si>
  <si>
    <t xml:space="preserve"> 1:08.38,9</t>
  </si>
  <si>
    <t xml:space="preserve">  52/17</t>
  </si>
  <si>
    <t xml:space="preserve"> 75/19</t>
  </si>
  <si>
    <t xml:space="preserve">  76/21</t>
  </si>
  <si>
    <t xml:space="preserve"> 5.39,6</t>
  </si>
  <si>
    <t xml:space="preserve"> 1:10.37,5</t>
  </si>
  <si>
    <t xml:space="preserve">  80/25</t>
  </si>
  <si>
    <t xml:space="preserve"> 7.03,3</t>
  </si>
  <si>
    <t xml:space="preserve"> 5.56,4</t>
  </si>
  <si>
    <t xml:space="preserve"> 1:11.12,2</t>
  </si>
  <si>
    <t xml:space="preserve"> 7.02,7</t>
  </si>
  <si>
    <t xml:space="preserve"> 6.02,8</t>
  </si>
  <si>
    <t xml:space="preserve"> 1:30.33,2</t>
  </si>
  <si>
    <t xml:space="preserve">  79</t>
  </si>
  <si>
    <t xml:space="preserve">  91</t>
  </si>
  <si>
    <t>MAARJA KAUGE</t>
  </si>
  <si>
    <t xml:space="preserve">  50/4</t>
  </si>
  <si>
    <t xml:space="preserve">  75/20</t>
  </si>
  <si>
    <t xml:space="preserve"> 5.56,6</t>
  </si>
  <si>
    <t xml:space="preserve"> 1:03.25,0</t>
  </si>
  <si>
    <t xml:space="preserve">  80/8</t>
  </si>
  <si>
    <t xml:space="preserve">  54/1</t>
  </si>
  <si>
    <t xml:space="preserve"> 50/1</t>
  </si>
  <si>
    <t xml:space="preserve">  57/1</t>
  </si>
  <si>
    <t xml:space="preserve"> 51/15</t>
  </si>
  <si>
    <t xml:space="preserve"> 52/16</t>
  </si>
  <si>
    <t xml:space="preserve">  51/16</t>
  </si>
  <si>
    <t xml:space="preserve"> 53/4</t>
  </si>
  <si>
    <t xml:space="preserve">  70/6</t>
  </si>
  <si>
    <t xml:space="preserve">  67/6</t>
  </si>
  <si>
    <t xml:space="preserve"> 56/7</t>
  </si>
  <si>
    <t xml:space="preserve"> 57/18</t>
  </si>
  <si>
    <t xml:space="preserve">  69/2</t>
  </si>
  <si>
    <t xml:space="preserve"> 6.33,6</t>
  </si>
  <si>
    <t xml:space="preserve"> 5.21,6</t>
  </si>
  <si>
    <t xml:space="preserve"> 5.41,9</t>
  </si>
  <si>
    <t xml:space="preserve"> 1:05.29,2</t>
  </si>
  <si>
    <t xml:space="preserve">  65/6</t>
  </si>
  <si>
    <t xml:space="preserve"> 63/2</t>
  </si>
  <si>
    <t xml:space="preserve"> 64/6</t>
  </si>
  <si>
    <t xml:space="preserve"> 65/7</t>
  </si>
  <si>
    <t xml:space="preserve"> 66/19</t>
  </si>
  <si>
    <t xml:space="preserve"> 67/3</t>
  </si>
  <si>
    <t xml:space="preserve">  76/4</t>
  </si>
  <si>
    <t xml:space="preserve"> 68/20</t>
  </si>
  <si>
    <t xml:space="preserve">  72/23</t>
  </si>
  <si>
    <t xml:space="preserve"> 69/4</t>
  </si>
  <si>
    <t xml:space="preserve"> 70/21</t>
  </si>
  <si>
    <t xml:space="preserve">  74/24</t>
  </si>
  <si>
    <t xml:space="preserve">  72/22</t>
  </si>
  <si>
    <t xml:space="preserve"> 71/17</t>
  </si>
  <si>
    <t xml:space="preserve">  71/19</t>
  </si>
  <si>
    <t xml:space="preserve">  78/22</t>
  </si>
  <si>
    <t xml:space="preserve"> 72/8</t>
  </si>
  <si>
    <t xml:space="preserve">  86/9</t>
  </si>
  <si>
    <t xml:space="preserve"> 73/18</t>
  </si>
  <si>
    <t xml:space="preserve">  67/19</t>
  </si>
  <si>
    <t xml:space="preserve"> 74/3</t>
  </si>
  <si>
    <t>10.05,2</t>
  </si>
  <si>
    <t xml:space="preserve"> 1:09.18,7</t>
  </si>
  <si>
    <t xml:space="preserve">  70/18</t>
  </si>
  <si>
    <t xml:space="preserve"> 76/4</t>
  </si>
  <si>
    <t xml:space="preserve"> 77/4</t>
  </si>
  <si>
    <t xml:space="preserve"> 78/20</t>
  </si>
  <si>
    <t xml:space="preserve">  81/23</t>
  </si>
  <si>
    <t xml:space="preserve"> 79/9</t>
  </si>
  <si>
    <t xml:space="preserve"> 80/22</t>
  </si>
  <si>
    <t xml:space="preserve">  82/23</t>
  </si>
  <si>
    <t xml:space="preserve"> 81/5</t>
  </si>
  <si>
    <t xml:space="preserve">  79/5</t>
  </si>
  <si>
    <t xml:space="preserve"> 82/21</t>
  </si>
  <si>
    <t xml:space="preserve"> 6.36,8</t>
  </si>
  <si>
    <t xml:space="preserve"> 1:12.45,5</t>
  </si>
  <si>
    <t xml:space="preserve"> 83/23</t>
  </si>
  <si>
    <t>11.00,0</t>
  </si>
  <si>
    <t xml:space="preserve"> 5.24,4</t>
  </si>
  <si>
    <t xml:space="preserve"> 5.35,3</t>
  </si>
  <si>
    <t xml:space="preserve"> 3.00</t>
  </si>
  <si>
    <t xml:space="preserve"> 1:12.51,3</t>
  </si>
  <si>
    <t xml:space="preserve">  61/20</t>
  </si>
  <si>
    <t xml:space="preserve"> 84/22</t>
  </si>
  <si>
    <t xml:space="preserve">  89/5</t>
  </si>
  <si>
    <t>OFF</t>
  </si>
  <si>
    <t>54.43,1</t>
  </si>
  <si>
    <t>+ 0.15,7</t>
  </si>
  <si>
    <t>+ 0.43,4</t>
  </si>
  <si>
    <t>+ 0.50,0</t>
  </si>
  <si>
    <t>+ 0.53,6</t>
  </si>
  <si>
    <t>+ 1.01,0</t>
  </si>
  <si>
    <t>+ 1.32,7</t>
  </si>
  <si>
    <t>57.15,0</t>
  </si>
  <si>
    <t>+ 2.31,9</t>
  </si>
  <si>
    <t>+ 3.28,5</t>
  </si>
  <si>
    <t>+ 3.49,9</t>
  </si>
  <si>
    <t>+ 4.35,2</t>
  </si>
  <si>
    <t>+ 4.45,4</t>
  </si>
  <si>
    <t>+ 4.48,3</t>
  </si>
  <si>
    <t>59.46,3</t>
  </si>
  <si>
    <t>+ 5.03,4</t>
  </si>
  <si>
    <t>+ 5.15,4</t>
  </si>
  <si>
    <t>+ 5.30,0</t>
  </si>
  <si>
    <t>+ 5.36,1</t>
  </si>
  <si>
    <t>+ 5.42,4</t>
  </si>
  <si>
    <t xml:space="preserve"> 1:00.37,1</t>
  </si>
  <si>
    <t xml:space="preserve"> 1:00.44,7</t>
  </si>
  <si>
    <t xml:space="preserve"> 1:00.48,2</t>
  </si>
  <si>
    <t>+ 6.05,3</t>
  </si>
  <si>
    <t xml:space="preserve"> 24/1</t>
  </si>
  <si>
    <t xml:space="preserve"> 1:00.57,7</t>
  </si>
  <si>
    <t xml:space="preserve"> 1:01.06,5</t>
  </si>
  <si>
    <t xml:space="preserve"> 1:01.10,2</t>
  </si>
  <si>
    <t>+ 6.42,7</t>
  </si>
  <si>
    <t>+ 6.53,6</t>
  </si>
  <si>
    <t>+ 6.56,4</t>
  </si>
  <si>
    <t>+ 7.04,3</t>
  </si>
  <si>
    <t xml:space="preserve"> 32/2</t>
  </si>
  <si>
    <t>+ 7.04,6</t>
  </si>
  <si>
    <t xml:space="preserve"> 1:01.53,1</t>
  </si>
  <si>
    <t>+ 7.19,1</t>
  </si>
  <si>
    <t>+ 7.20,2</t>
  </si>
  <si>
    <t xml:space="preserve"> 1:02.15,8</t>
  </si>
  <si>
    <t>+ 7.52,9</t>
  </si>
  <si>
    <t xml:space="preserve"> 1:02.40,6</t>
  </si>
  <si>
    <t xml:space="preserve"> 1:02.53,0</t>
  </si>
  <si>
    <t>+ 8.10,8</t>
  </si>
  <si>
    <t>+ 8.12,4</t>
  </si>
  <si>
    <t>+ 8.21,1</t>
  </si>
  <si>
    <t xml:space="preserve"> 43/14</t>
  </si>
  <si>
    <t xml:space="preserve">  90/26</t>
  </si>
  <si>
    <t>+ 8.23,2</t>
  </si>
  <si>
    <t xml:space="preserve"> 1.10</t>
  </si>
  <si>
    <t xml:space="preserve"> 1:03.14,4</t>
  </si>
  <si>
    <t>+ 8.39,4</t>
  </si>
  <si>
    <t>+ 8.39,6</t>
  </si>
  <si>
    <t>+ 8.41,9</t>
  </si>
  <si>
    <t>+ 9.01,2</t>
  </si>
  <si>
    <t xml:space="preserve"> 49/6</t>
  </si>
  <si>
    <t xml:space="preserve"> 1:03.45,9</t>
  </si>
  <si>
    <t xml:space="preserve"> 1:03.58,9</t>
  </si>
  <si>
    <t>+ 9.28,8</t>
  </si>
  <si>
    <t>+ 9.38,5</t>
  </si>
  <si>
    <t>+ 9.42,8</t>
  </si>
  <si>
    <t>+10.05,8</t>
  </si>
  <si>
    <t xml:space="preserve"> 55/17</t>
  </si>
  <si>
    <t xml:space="preserve"> 1:04.54,7</t>
  </si>
  <si>
    <t>+10.13,1</t>
  </si>
  <si>
    <t>+10.16,0</t>
  </si>
  <si>
    <t>+10.30,0</t>
  </si>
  <si>
    <t xml:space="preserve"> 59/5</t>
  </si>
  <si>
    <t xml:space="preserve">  75/8</t>
  </si>
  <si>
    <t>+10.46,1</t>
  </si>
  <si>
    <t xml:space="preserve"> 60/2</t>
  </si>
  <si>
    <t>+10.47,0</t>
  </si>
  <si>
    <t xml:space="preserve"> 61/8</t>
  </si>
  <si>
    <t>+10.48,6</t>
  </si>
  <si>
    <t xml:space="preserve"> 62/3</t>
  </si>
  <si>
    <t xml:space="preserve"> 1:05.39,1</t>
  </si>
  <si>
    <t>+11.01,0</t>
  </si>
  <si>
    <t>+11.05,2</t>
  </si>
  <si>
    <t>+11.16,3</t>
  </si>
  <si>
    <t>+11.47,8</t>
  </si>
  <si>
    <t>+11.58,0</t>
  </si>
  <si>
    <t>+12.17,8</t>
  </si>
  <si>
    <t>+12.35,4</t>
  </si>
  <si>
    <t>+12.38,3</t>
  </si>
  <si>
    <t xml:space="preserve"> 1:08.02,9</t>
  </si>
  <si>
    <t xml:space="preserve">  79/22</t>
  </si>
  <si>
    <t>+13.33,7</t>
  </si>
  <si>
    <t>+13.55,8</t>
  </si>
  <si>
    <t>+14.34,8</t>
  </si>
  <si>
    <t xml:space="preserve">  91/24</t>
  </si>
  <si>
    <t>+14.35,6</t>
  </si>
  <si>
    <t>+14.47,4</t>
  </si>
  <si>
    <t xml:space="preserve"> 1:09.40,0</t>
  </si>
  <si>
    <t xml:space="preserve">  85/23</t>
  </si>
  <si>
    <t>+15.18,1</t>
  </si>
  <si>
    <t xml:space="preserve">  88/10</t>
  </si>
  <si>
    <t>+15.38,8</t>
  </si>
  <si>
    <t>+15.54,4</t>
  </si>
  <si>
    <t>+16.29,1</t>
  </si>
  <si>
    <t>+18.02,4</t>
  </si>
  <si>
    <t>+18.08,2</t>
  </si>
  <si>
    <t xml:space="preserve"> 6.10,4</t>
  </si>
  <si>
    <t xml:space="preserve"> 5.50</t>
  </si>
  <si>
    <t xml:space="preserve"> 1:16.15,2</t>
  </si>
  <si>
    <t xml:space="preserve">  71/20</t>
  </si>
  <si>
    <t>+21.32,1</t>
  </si>
  <si>
    <t xml:space="preserve"> 85/23</t>
  </si>
  <si>
    <t xml:space="preserve"> 1:16.24,4</t>
  </si>
  <si>
    <t xml:space="preserve"> 86/24</t>
  </si>
  <si>
    <t>+22.31,0</t>
  </si>
  <si>
    <t xml:space="preserve"> 87/25</t>
  </si>
  <si>
    <t xml:space="preserve">  93/28</t>
  </si>
  <si>
    <t>+27.15,9</t>
  </si>
  <si>
    <t xml:space="preserve"> 88/5</t>
  </si>
  <si>
    <t xml:space="preserve"> 1:23.58,8</t>
  </si>
  <si>
    <t xml:space="preserve">  92/5</t>
  </si>
  <si>
    <t xml:space="preserve"> 89/24</t>
  </si>
  <si>
    <t xml:space="preserve"> 2.50</t>
  </si>
  <si>
    <t xml:space="preserve"> 1:29.08,9</t>
  </si>
  <si>
    <t xml:space="preserve"> 90/26</t>
  </si>
  <si>
    <t>+35.50,1</t>
  </si>
  <si>
    <t xml:space="preserve"> 83</t>
  </si>
  <si>
    <t>AKP11</t>
  </si>
  <si>
    <t>18 min. hiljem</t>
  </si>
  <si>
    <t xml:space="preserve"> 5.30</t>
  </si>
  <si>
    <t xml:space="preserve">  68</t>
  </si>
  <si>
    <t xml:space="preserve">  70</t>
  </si>
  <si>
    <t>LK8S</t>
  </si>
  <si>
    <t>Started  100 /  Finished   90</t>
  </si>
  <si>
    <t>Started   28 /  Finished   26</t>
  </si>
  <si>
    <t>+ 0.28,0</t>
  </si>
  <si>
    <t>+ 1.08,6</t>
  </si>
  <si>
    <t>+ 1.16,2</t>
  </si>
  <si>
    <t>+ 7.06,1</t>
  </si>
  <si>
    <t>Started   11 /  Finished    9</t>
  </si>
  <si>
    <t xml:space="preserve"> 101</t>
  </si>
  <si>
    <t>+ 2.27,3</t>
  </si>
  <si>
    <t>+ 1.14,2</t>
  </si>
  <si>
    <t>+ 5.19,0</t>
  </si>
  <si>
    <t>Avg.speed of winner  62.04 km/h</t>
  </si>
  <si>
    <t xml:space="preserve">  53.10 km/h</t>
  </si>
  <si>
    <t xml:space="preserve"> 91 SEIRE/KAUGE</t>
  </si>
  <si>
    <t>TAISTO BLUUM</t>
  </si>
  <si>
    <t>MÄRTSON/PUKK</t>
  </si>
  <si>
    <t>ILMAR PUKK</t>
  </si>
  <si>
    <t xml:space="preserve"> 4.44,7</t>
  </si>
  <si>
    <t xml:space="preserve"> 5.41,8</t>
  </si>
  <si>
    <t xml:space="preserve"> 5.59,9</t>
  </si>
  <si>
    <t xml:space="preserve"> 4.51,3</t>
  </si>
  <si>
    <t xml:space="preserve"> 5.33,9</t>
  </si>
  <si>
    <t xml:space="preserve"> 5.32,0</t>
  </si>
  <si>
    <t xml:space="preserve"> 5.10,5</t>
  </si>
  <si>
    <t xml:space="preserve"> 5.51,5</t>
  </si>
  <si>
    <t xml:space="preserve"> 4.03,0</t>
  </si>
  <si>
    <t xml:space="preserve"> 5.15,0</t>
  </si>
  <si>
    <t xml:space="preserve">  30/7</t>
  </si>
  <si>
    <t xml:space="preserve"> 5.41,3</t>
  </si>
  <si>
    <t xml:space="preserve"> 5.23,3</t>
  </si>
  <si>
    <t xml:space="preserve"> 5.11,5</t>
  </si>
  <si>
    <t xml:space="preserve"> 5.26,1</t>
  </si>
  <si>
    <t xml:space="preserve"> 5.48,5</t>
  </si>
  <si>
    <t xml:space="preserve"> 4.53,5</t>
  </si>
  <si>
    <t xml:space="preserve"> 5.12,7</t>
  </si>
  <si>
    <t xml:space="preserve">  33/11</t>
  </si>
  <si>
    <t xml:space="preserve"> 5.48,9</t>
  </si>
  <si>
    <t xml:space="preserve"> 4.56,7</t>
  </si>
  <si>
    <t xml:space="preserve"> 5.05,8</t>
  </si>
  <si>
    <t xml:space="preserve"> 5.07,1</t>
  </si>
  <si>
    <t xml:space="preserve"> 5.21,9</t>
  </si>
  <si>
    <t xml:space="preserve"> 6.08,5</t>
  </si>
  <si>
    <t xml:space="preserve"> 5.29,8</t>
  </si>
  <si>
    <t xml:space="preserve">  50/3</t>
  </si>
  <si>
    <t xml:space="preserve"> 5.12,1</t>
  </si>
  <si>
    <t xml:space="preserve"> 6.02,2</t>
  </si>
  <si>
    <t xml:space="preserve"> 5.18,4</t>
  </si>
  <si>
    <t xml:space="preserve"> 5.45,1</t>
  </si>
  <si>
    <t xml:space="preserve"> 4.57,3</t>
  </si>
  <si>
    <t xml:space="preserve"> 5.17,6</t>
  </si>
  <si>
    <t xml:space="preserve"> 5.57,9</t>
  </si>
  <si>
    <t xml:space="preserve"> 5.27,8</t>
  </si>
  <si>
    <t xml:space="preserve"> 6.16,0</t>
  </si>
  <si>
    <t xml:space="preserve"> 5.03,4</t>
  </si>
  <si>
    <t xml:space="preserve"> 5.31,6</t>
  </si>
  <si>
    <t xml:space="preserve">  46/14</t>
  </si>
  <si>
    <t xml:space="preserve"> 6.02,6</t>
  </si>
  <si>
    <t xml:space="preserve">  39/13</t>
  </si>
  <si>
    <t xml:space="preserve"> 6.14,9</t>
  </si>
  <si>
    <t xml:space="preserve"> 5.23,6</t>
  </si>
  <si>
    <t xml:space="preserve"> 5.10,3</t>
  </si>
  <si>
    <t xml:space="preserve"> 5.26,6</t>
  </si>
  <si>
    <t xml:space="preserve"> 6.14,8</t>
  </si>
  <si>
    <t xml:space="preserve"> 5.13,3</t>
  </si>
  <si>
    <t xml:space="preserve"> 5.08,9</t>
  </si>
  <si>
    <t xml:space="preserve"> 5.37,6</t>
  </si>
  <si>
    <t xml:space="preserve">  49/16</t>
  </si>
  <si>
    <t xml:space="preserve"> 5.11,4</t>
  </si>
  <si>
    <t xml:space="preserve"> 5.28,7</t>
  </si>
  <si>
    <t xml:space="preserve"> 5.10,9</t>
  </si>
  <si>
    <t xml:space="preserve"> 5.09,7</t>
  </si>
  <si>
    <t xml:space="preserve"> 5.33,8</t>
  </si>
  <si>
    <t xml:space="preserve"> 6.23,5</t>
  </si>
  <si>
    <t xml:space="preserve"> 5.16,9</t>
  </si>
  <si>
    <t xml:space="preserve">  47/2</t>
  </si>
  <si>
    <t xml:space="preserve"> 6.23,7</t>
  </si>
  <si>
    <t xml:space="preserve"> 5.08,5</t>
  </si>
  <si>
    <t xml:space="preserve"> 5.37,0</t>
  </si>
  <si>
    <t xml:space="preserve">  58/16</t>
  </si>
  <si>
    <t xml:space="preserve">  48/15</t>
  </si>
  <si>
    <t xml:space="preserve"> 6.16,2</t>
  </si>
  <si>
    <t xml:space="preserve"> 5.40,6</t>
  </si>
  <si>
    <t xml:space="preserve"> 6.32,6</t>
  </si>
  <si>
    <t xml:space="preserve"> 5.43,2</t>
  </si>
  <si>
    <t xml:space="preserve"> 6.14,4</t>
  </si>
  <si>
    <t xml:space="preserve"> 5.54,6</t>
  </si>
  <si>
    <t xml:space="preserve"> 6.40,3</t>
  </si>
  <si>
    <t xml:space="preserve"> 6.49,8</t>
  </si>
  <si>
    <t xml:space="preserve"> 5.43,3</t>
  </si>
  <si>
    <t xml:space="preserve"> 5.51,0</t>
  </si>
  <si>
    <t xml:space="preserve"> 6.04,8</t>
  </si>
  <si>
    <t xml:space="preserve"> 5.15,4</t>
  </si>
  <si>
    <t xml:space="preserve"> 5.42,9</t>
  </si>
  <si>
    <t xml:space="preserve"> 6.50,2</t>
  </si>
  <si>
    <t xml:space="preserve"> 5.32,4</t>
  </si>
  <si>
    <t xml:space="preserve"> 6.02,3</t>
  </si>
  <si>
    <t xml:space="preserve"> 6.48,1</t>
  </si>
  <si>
    <t xml:space="preserve"> 5.39,2</t>
  </si>
  <si>
    <t xml:space="preserve"> 5.54,7</t>
  </si>
  <si>
    <t>18.22,1</t>
  </si>
  <si>
    <t xml:space="preserve"> 4.32,0</t>
  </si>
  <si>
    <t>11.02,2</t>
  </si>
  <si>
    <t xml:space="preserve"> 5.49,1</t>
  </si>
  <si>
    <t xml:space="preserve"> 5.14,3</t>
  </si>
  <si>
    <t xml:space="preserve">  78</t>
  </si>
  <si>
    <t xml:space="preserve">  60.52 km/h</t>
  </si>
  <si>
    <t xml:space="preserve">  55.28 km/h</t>
  </si>
  <si>
    <t xml:space="preserve">  51.31 km/h</t>
  </si>
  <si>
    <t xml:space="preserve">  58.44 km/h</t>
  </si>
  <si>
    <t xml:space="preserve">  56.05 km/h</t>
  </si>
  <si>
    <t xml:space="preserve">  53.11 km/h</t>
  </si>
  <si>
    <t xml:space="preserve">  50.32 km/h</t>
  </si>
  <si>
    <t xml:space="preserve"> 27 DEDE/LILLEMETS</t>
  </si>
  <si>
    <t xml:space="preserve">  59.48 km/h</t>
  </si>
  <si>
    <t xml:space="preserve">  55.32 km/h</t>
  </si>
  <si>
    <t xml:space="preserve">  55.36 km/h</t>
  </si>
  <si>
    <t xml:space="preserve">  48.31 km/h</t>
  </si>
  <si>
    <t xml:space="preserve">  61.93 km/h</t>
  </si>
  <si>
    <t xml:space="preserve">  55.86 km/h</t>
  </si>
  <si>
    <t xml:space="preserve">  53.23 km/h</t>
  </si>
  <si>
    <t xml:space="preserve">  49.00 km/h</t>
  </si>
  <si>
    <t xml:space="preserve"> 51 MATIKAINEN/GUTMANN</t>
  </si>
  <si>
    <t xml:space="preserve"> 12 SAANKÜLL/N6LVAK</t>
  </si>
  <si>
    <t xml:space="preserve">  60.24 km/h</t>
  </si>
  <si>
    <t xml:space="preserve">  55.37 km/h</t>
  </si>
  <si>
    <t xml:space="preserve">  54.34 km/h</t>
  </si>
  <si>
    <t xml:space="preserve">  50.34 km/h</t>
  </si>
  <si>
    <t xml:space="preserve">  56.08 km/h</t>
  </si>
  <si>
    <t xml:space="preserve">  55.48 km/h</t>
  </si>
  <si>
    <t xml:space="preserve">  52.92 km/h</t>
  </si>
  <si>
    <t xml:space="preserve">  51.00 km/h</t>
  </si>
  <si>
    <t xml:space="preserve"> 23 LEE/N6MMIK</t>
  </si>
  <si>
    <t xml:space="preserve"> 33</t>
  </si>
  <si>
    <t>AKP6B</t>
  </si>
  <si>
    <t xml:space="preserve"> 51</t>
  </si>
  <si>
    <t>AKP8</t>
  </si>
  <si>
    <t>4 min. hiljem</t>
  </si>
  <si>
    <t xml:space="preserve"> 5.27,5</t>
  </si>
  <si>
    <t xml:space="preserve"> 4.44,5</t>
  </si>
  <si>
    <t xml:space="preserve"> 5.22,0</t>
  </si>
  <si>
    <t xml:space="preserve"> 4.41,0</t>
  </si>
  <si>
    <t xml:space="preserve">  24/8</t>
  </si>
  <si>
    <t xml:space="preserve">  22/6</t>
  </si>
  <si>
    <t xml:space="preserve"> 15/4</t>
  </si>
  <si>
    <t xml:space="preserve"> 16/5</t>
  </si>
  <si>
    <t xml:space="preserve"> 5.17,0</t>
  </si>
  <si>
    <t xml:space="preserve">  18/4</t>
  </si>
  <si>
    <t xml:space="preserve">  19/5</t>
  </si>
  <si>
    <t xml:space="preserve">  30/4</t>
  </si>
  <si>
    <t xml:space="preserve">  21/2</t>
  </si>
  <si>
    <t xml:space="preserve"> 5.46,6</t>
  </si>
  <si>
    <t xml:space="preserve"> 4.46,2</t>
  </si>
  <si>
    <t xml:space="preserve">  36/6</t>
  </si>
  <si>
    <t xml:space="preserve"> 5.48,7</t>
  </si>
  <si>
    <t xml:space="preserve"> 4.55,6</t>
  </si>
  <si>
    <t xml:space="preserve"> 5.12,9</t>
  </si>
  <si>
    <t xml:space="preserve">  41/15</t>
  </si>
  <si>
    <t xml:space="preserve">  33/8</t>
  </si>
  <si>
    <t xml:space="preserve"> 6.01,3</t>
  </si>
  <si>
    <t xml:space="preserve"> 5.04,7</t>
  </si>
  <si>
    <t xml:space="preserve"> 5.19,2</t>
  </si>
  <si>
    <t xml:space="preserve">  26/1</t>
  </si>
  <si>
    <t xml:space="preserve">  42/12</t>
  </si>
  <si>
    <t xml:space="preserve">  25/3</t>
  </si>
  <si>
    <t xml:space="preserve"> 5.58,3</t>
  </si>
  <si>
    <t xml:space="preserve"> 4.56,4</t>
  </si>
  <si>
    <t xml:space="preserve"> 5.13,1</t>
  </si>
  <si>
    <t xml:space="preserve">  34/8</t>
  </si>
  <si>
    <t xml:space="preserve"> 6.02,7</t>
  </si>
  <si>
    <t xml:space="preserve"> 5.18,3</t>
  </si>
  <si>
    <t xml:space="preserve">  49/17</t>
  </si>
  <si>
    <t xml:space="preserve">  35/5</t>
  </si>
  <si>
    <t xml:space="preserve">  42/11</t>
  </si>
  <si>
    <t xml:space="preserve"> 5.12,3</t>
  </si>
  <si>
    <t xml:space="preserve"> 5.27,3</t>
  </si>
  <si>
    <t xml:space="preserve">  71/6</t>
  </si>
  <si>
    <t xml:space="preserve"> 5.31,2</t>
  </si>
  <si>
    <t xml:space="preserve"> 4.32,9</t>
  </si>
  <si>
    <t xml:space="preserve"> 5.08,3</t>
  </si>
  <si>
    <t xml:space="preserve">  17/9</t>
  </si>
  <si>
    <t xml:space="preserve">  15/9</t>
  </si>
  <si>
    <t xml:space="preserve">  37/10</t>
  </si>
  <si>
    <t xml:space="preserve"> 5.27,4</t>
  </si>
  <si>
    <t xml:space="preserve">  53/19</t>
  </si>
  <si>
    <t xml:space="preserve">  53/13</t>
  </si>
  <si>
    <t xml:space="preserve">  62/14</t>
  </si>
  <si>
    <t xml:space="preserve">  32/5</t>
  </si>
  <si>
    <t xml:space="preserve">  28/6</t>
  </si>
  <si>
    <t xml:space="preserve">  44/7</t>
  </si>
  <si>
    <t xml:space="preserve">  31/12</t>
  </si>
  <si>
    <t xml:space="preserve">  51/18</t>
  </si>
  <si>
    <t xml:space="preserve">  68/1</t>
  </si>
  <si>
    <t xml:space="preserve">  65/4</t>
  </si>
  <si>
    <t xml:space="preserve">  58/5</t>
  </si>
  <si>
    <t xml:space="preserve">  31/4</t>
  </si>
  <si>
    <t xml:space="preserve"> 5.29,4</t>
  </si>
  <si>
    <t xml:space="preserve">  49/13</t>
  </si>
  <si>
    <t xml:space="preserve">  56/18</t>
  </si>
  <si>
    <t xml:space="preserve">  44/15</t>
  </si>
  <si>
    <t xml:space="preserve">  51/8</t>
  </si>
  <si>
    <t xml:space="preserve">  61/8</t>
  </si>
  <si>
    <t xml:space="preserve">  54/8</t>
  </si>
  <si>
    <t xml:space="preserve"> 6.09,8</t>
  </si>
  <si>
    <t xml:space="preserve"> 5.07,3</t>
  </si>
  <si>
    <t xml:space="preserve">  60/20</t>
  </si>
  <si>
    <t xml:space="preserve">  73/20</t>
  </si>
  <si>
    <t xml:space="preserve">  59/19</t>
  </si>
  <si>
    <t xml:space="preserve">  64/15</t>
  </si>
  <si>
    <t xml:space="preserve"> 5.11,8</t>
  </si>
  <si>
    <t xml:space="preserve"> 5.36,6</t>
  </si>
  <si>
    <t xml:space="preserve">  64/21</t>
  </si>
  <si>
    <t xml:space="preserve">  66/17</t>
  </si>
  <si>
    <t xml:space="preserve"> 6.21,1</t>
  </si>
  <si>
    <t xml:space="preserve"> 5.39,1</t>
  </si>
  <si>
    <t xml:space="preserve">  77/7</t>
  </si>
  <si>
    <t xml:space="preserve">  78/7</t>
  </si>
  <si>
    <t xml:space="preserve"> 6.10,8</t>
  </si>
  <si>
    <t xml:space="preserve"> 5.09,4</t>
  </si>
  <si>
    <t xml:space="preserve"> 5.42,4</t>
  </si>
  <si>
    <t xml:space="preserve">  68/2</t>
  </si>
  <si>
    <t xml:space="preserve">  64/2</t>
  </si>
  <si>
    <t xml:space="preserve">  75/2</t>
  </si>
  <si>
    <t xml:space="preserve">  72/6</t>
  </si>
  <si>
    <t xml:space="preserve">  68/5</t>
  </si>
  <si>
    <t xml:space="preserve">  59/3</t>
  </si>
  <si>
    <t xml:space="preserve">  69/3</t>
  </si>
  <si>
    <t xml:space="preserve">  63/22</t>
  </si>
  <si>
    <t xml:space="preserve">  68/19</t>
  </si>
  <si>
    <t xml:space="preserve">  67/3</t>
  </si>
  <si>
    <t xml:space="preserve">  55/3</t>
  </si>
  <si>
    <t xml:space="preserve">  49/7</t>
  </si>
  <si>
    <t xml:space="preserve">  66/5</t>
  </si>
  <si>
    <t xml:space="preserve">  78/4</t>
  </si>
  <si>
    <t xml:space="preserve">  60/2</t>
  </si>
  <si>
    <t xml:space="preserve"> 6.24,8</t>
  </si>
  <si>
    <t xml:space="preserve"> 5.36,3</t>
  </si>
  <si>
    <t xml:space="preserve">  80/24</t>
  </si>
  <si>
    <t xml:space="preserve">  65/16</t>
  </si>
  <si>
    <t xml:space="preserve">  79/23</t>
  </si>
  <si>
    <t xml:space="preserve">  62/21</t>
  </si>
  <si>
    <t xml:space="preserve">  67/18</t>
  </si>
  <si>
    <t xml:space="preserve">  74/3</t>
  </si>
  <si>
    <t xml:space="preserve">  71/4</t>
  </si>
  <si>
    <t xml:space="preserve"> 6.20,6</t>
  </si>
  <si>
    <t xml:space="preserve"> 5.43,6</t>
  </si>
  <si>
    <t xml:space="preserve">  76/22</t>
  </si>
  <si>
    <t xml:space="preserve">  89/23</t>
  </si>
  <si>
    <t xml:space="preserve">  78/21</t>
  </si>
  <si>
    <t>11.28,3</t>
  </si>
  <si>
    <t xml:space="preserve"> 6.32,1</t>
  </si>
  <si>
    <t xml:space="preserve"> 5.39,7</t>
  </si>
  <si>
    <t xml:space="preserve">  82/8</t>
  </si>
  <si>
    <t xml:space="preserve">  87/8</t>
  </si>
  <si>
    <t xml:space="preserve">  87/9</t>
  </si>
  <si>
    <t xml:space="preserve"> 6.32,0</t>
  </si>
  <si>
    <t xml:space="preserve"> 5.31,1</t>
  </si>
  <si>
    <t xml:space="preserve">  84/4</t>
  </si>
  <si>
    <t xml:space="preserve">  77/3</t>
  </si>
  <si>
    <t xml:space="preserve">  80/4</t>
  </si>
  <si>
    <t xml:space="preserve">  84/23</t>
  </si>
  <si>
    <t xml:space="preserve">  81/21</t>
  </si>
  <si>
    <t xml:space="preserve">  80/22</t>
  </si>
  <si>
    <t xml:space="preserve"> 5.06,6</t>
  </si>
  <si>
    <t xml:space="preserve"> 5.29,0</t>
  </si>
  <si>
    <t xml:space="preserve">  69/19</t>
  </si>
  <si>
    <t xml:space="preserve">  58/19</t>
  </si>
  <si>
    <t xml:space="preserve"> 5.29,9</t>
  </si>
  <si>
    <t xml:space="preserve"> 6.00,2</t>
  </si>
  <si>
    <t xml:space="preserve">  82/26</t>
  </si>
  <si>
    <t xml:space="preserve"> 6.51,5</t>
  </si>
  <si>
    <t xml:space="preserve">  85/5</t>
  </si>
  <si>
    <t xml:space="preserve">  81/5</t>
  </si>
  <si>
    <t xml:space="preserve"> 6.16,3</t>
  </si>
  <si>
    <t xml:space="preserve"> 5.21,4</t>
  </si>
  <si>
    <t xml:space="preserve"> 1.50</t>
  </si>
  <si>
    <t xml:space="preserve">  75/21</t>
  </si>
  <si>
    <t xml:space="preserve">  79/20</t>
  </si>
  <si>
    <t xml:space="preserve">  62/20</t>
  </si>
  <si>
    <t xml:space="preserve">  63/20</t>
  </si>
  <si>
    <t xml:space="preserve">  73/24</t>
  </si>
  <si>
    <t xml:space="preserve">  76/23</t>
  </si>
  <si>
    <t xml:space="preserve"> 9.58,3</t>
  </si>
  <si>
    <t xml:space="preserve">  92/24</t>
  </si>
  <si>
    <t xml:space="preserve">  89/24</t>
  </si>
  <si>
    <t xml:space="preserve">  88/24</t>
  </si>
  <si>
    <t xml:space="preserve">  86/23</t>
  </si>
  <si>
    <t xml:space="preserve">  86/27</t>
  </si>
  <si>
    <t xml:space="preserve">  83/24</t>
  </si>
  <si>
    <t xml:space="preserve">  91/5</t>
  </si>
  <si>
    <t xml:space="preserve"> 5.48,2</t>
  </si>
  <si>
    <t xml:space="preserve"> 6.07,3</t>
  </si>
  <si>
    <t xml:space="preserve">  88/26</t>
  </si>
  <si>
    <t xml:space="preserve"> 73</t>
  </si>
  <si>
    <t>AKP9</t>
  </si>
  <si>
    <t>1 min. varem</t>
  </si>
  <si>
    <t xml:space="preserve"> 84</t>
  </si>
  <si>
    <t xml:space="preserve"> 92</t>
  </si>
  <si>
    <t>19 min. hiljem</t>
  </si>
  <si>
    <t xml:space="preserve"> 3.10</t>
  </si>
  <si>
    <t>AKP9A</t>
  </si>
  <si>
    <t>6 min. varem</t>
  </si>
  <si>
    <t xml:space="preserve"> 2.00</t>
  </si>
  <si>
    <t xml:space="preserve"> 94</t>
  </si>
  <si>
    <t>AKP7</t>
  </si>
  <si>
    <t>11 min. hiljem</t>
  </si>
  <si>
    <t xml:space="preserve"> 95</t>
  </si>
  <si>
    <t xml:space="preserve"> 96</t>
  </si>
  <si>
    <t xml:space="preserve"> 5.28,2</t>
  </si>
  <si>
    <t>58.11,6</t>
  </si>
  <si>
    <t xml:space="preserve"> 5.32,3</t>
  </si>
  <si>
    <t xml:space="preserve"> 4.37,0</t>
  </si>
  <si>
    <t xml:space="preserve"> 4.57,1</t>
  </si>
  <si>
    <t>58.33,0</t>
  </si>
  <si>
    <t xml:space="preserve"> 4.45,4</t>
  </si>
  <si>
    <t xml:space="preserve"> 1:00.13,1</t>
  </si>
  <si>
    <t>+ 2.01,5</t>
  </si>
  <si>
    <t xml:space="preserve"> 5.00,8</t>
  </si>
  <si>
    <t xml:space="preserve"> 5.24,5</t>
  </si>
  <si>
    <t xml:space="preserve"> 5.35,0</t>
  </si>
  <si>
    <t xml:space="preserve"> 1:04.56,2</t>
  </si>
  <si>
    <t xml:space="preserve"> 5.17,2</t>
  </si>
  <si>
    <t xml:space="preserve"> 5.39,9</t>
  </si>
  <si>
    <t xml:space="preserve"> 6.05,9</t>
  </si>
  <si>
    <t xml:space="preserve"> 5.38,4</t>
  </si>
  <si>
    <t xml:space="preserve"> 1:05.30,1</t>
  </si>
  <si>
    <t xml:space="preserve"> 6.06,9</t>
  </si>
  <si>
    <t xml:space="preserve"> 1:05.31,7</t>
  </si>
  <si>
    <t xml:space="preserve"> 6.31,5</t>
  </si>
  <si>
    <t xml:space="preserve"> 5.37,5</t>
  </si>
  <si>
    <t xml:space="preserve"> 5.59,7</t>
  </si>
  <si>
    <t xml:space="preserve"> 8.49,8</t>
  </si>
  <si>
    <t xml:space="preserve"> 6.34,0</t>
  </si>
  <si>
    <t>BLUUM/BLUUM</t>
  </si>
  <si>
    <t xml:space="preserve"> 4.53,9</t>
  </si>
  <si>
    <t xml:space="preserve"> 5.19,9</t>
  </si>
  <si>
    <t xml:space="preserve"> 4.19,8</t>
  </si>
  <si>
    <t xml:space="preserve"> 4.38,1</t>
  </si>
  <si>
    <t>54.58,8</t>
  </si>
  <si>
    <t xml:space="preserve"> 5.20,9</t>
  </si>
  <si>
    <t xml:space="preserve"> 4.25,2</t>
  </si>
  <si>
    <t xml:space="preserve"> 4.40,0</t>
  </si>
  <si>
    <t>55.36,7</t>
  </si>
  <si>
    <t xml:space="preserve"> 5.22,1</t>
  </si>
  <si>
    <t xml:space="preserve"> 4.28,2</t>
  </si>
  <si>
    <t xml:space="preserve"> 4.43,8</t>
  </si>
  <si>
    <t>55.44,1</t>
  </si>
  <si>
    <t xml:space="preserve"> 5.27,2</t>
  </si>
  <si>
    <t xml:space="preserve"> 4.54,4</t>
  </si>
  <si>
    <t>56.15,8</t>
  </si>
  <si>
    <t xml:space="preserve"> 5.16,4</t>
  </si>
  <si>
    <t xml:space="preserve"> 5.47,6</t>
  </si>
  <si>
    <t>59.18,3</t>
  </si>
  <si>
    <t>+ 5.03,2</t>
  </si>
  <si>
    <t xml:space="preserve"> 4.53,1</t>
  </si>
  <si>
    <t>59.46,5</t>
  </si>
  <si>
    <t xml:space="preserve"> 4.54,3</t>
  </si>
  <si>
    <t xml:space="preserve"> 5.07,5</t>
  </si>
  <si>
    <t xml:space="preserve"> 1:00.19,2</t>
  </si>
  <si>
    <t xml:space="preserve"> 5.52,4</t>
  </si>
  <si>
    <t xml:space="preserve"> 5.06,5</t>
  </si>
  <si>
    <t xml:space="preserve"> 1:00.25,5</t>
  </si>
  <si>
    <t xml:space="preserve"> 5.46,8</t>
  </si>
  <si>
    <t xml:space="preserve"> 5.08,4</t>
  </si>
  <si>
    <t>+ 6.05,1</t>
  </si>
  <si>
    <t xml:space="preserve"> 5.57,4</t>
  </si>
  <si>
    <t xml:space="preserve"> 4.59,0</t>
  </si>
  <si>
    <t xml:space="preserve"> 5.17,1</t>
  </si>
  <si>
    <t xml:space="preserve"> 1:00.48,4</t>
  </si>
  <si>
    <t>+ 6.23,4</t>
  </si>
  <si>
    <t xml:space="preserve"> 5.01,7</t>
  </si>
  <si>
    <t xml:space="preserve"> 1:01.42,9</t>
  </si>
  <si>
    <t xml:space="preserve"> 19/6</t>
  </si>
  <si>
    <t xml:space="preserve"> 4.47,5</t>
  </si>
  <si>
    <t xml:space="preserve"> 5.11,0</t>
  </si>
  <si>
    <t>+ 7.10,0</t>
  </si>
  <si>
    <t xml:space="preserve"> 20/2</t>
  </si>
  <si>
    <t xml:space="preserve"> 4.56,0</t>
  </si>
  <si>
    <t xml:space="preserve"> 5.15,3</t>
  </si>
  <si>
    <t>+ 7.57,5</t>
  </si>
  <si>
    <t xml:space="preserve">  23/7</t>
  </si>
  <si>
    <t>+ 9.02,8</t>
  </si>
  <si>
    <t>+10.56,0</t>
  </si>
  <si>
    <t>+14.56,9</t>
  </si>
  <si>
    <t>+29.15,7</t>
  </si>
  <si>
    <t xml:space="preserve">  18</t>
  </si>
  <si>
    <t xml:space="preserve">  20</t>
  </si>
  <si>
    <t xml:space="preserve">  21</t>
  </si>
  <si>
    <t xml:space="preserve">  22</t>
  </si>
  <si>
    <t xml:space="preserve">  17</t>
  </si>
  <si>
    <t xml:space="preserve">  14</t>
  </si>
  <si>
    <t xml:space="preserve">   6</t>
  </si>
  <si>
    <t xml:space="preserve">  23</t>
  </si>
  <si>
    <t xml:space="preserve">  30</t>
  </si>
  <si>
    <t>Started   10 /  Finished    9</t>
  </si>
  <si>
    <t>Started   25 /  Finished   24</t>
  </si>
  <si>
    <t>Started    6 /  Finished    5</t>
  </si>
  <si>
    <t>Started    8 /  Finished    8</t>
  </si>
  <si>
    <t xml:space="preserve">  11</t>
  </si>
  <si>
    <t xml:space="preserve">  15</t>
  </si>
  <si>
    <t>+ 2.07,6</t>
  </si>
  <si>
    <t>Started    7 /  Finished    5</t>
  </si>
  <si>
    <t xml:space="preserve">   7</t>
  </si>
  <si>
    <t xml:space="preserve">   5</t>
  </si>
  <si>
    <t>+ 6.57,1</t>
  </si>
  <si>
    <t>Started    5 /  Finished    4</t>
  </si>
  <si>
    <t xml:space="preserve"> 4.31,6</t>
  </si>
  <si>
    <t>BMW 328</t>
  </si>
  <si>
    <t>BMW 318IS</t>
  </si>
  <si>
    <t xml:space="preserve">   3/3</t>
  </si>
  <si>
    <t xml:space="preserve">   4/4</t>
  </si>
  <si>
    <t xml:space="preserve">  27/2</t>
  </si>
  <si>
    <t xml:space="preserve">   4/1</t>
  </si>
  <si>
    <t xml:space="preserve">  20/1</t>
  </si>
  <si>
    <t xml:space="preserve">  21/1</t>
  </si>
  <si>
    <t xml:space="preserve">  33/1</t>
  </si>
  <si>
    <t xml:space="preserve"> 3.58,6</t>
  </si>
  <si>
    <t xml:space="preserve"> 3.52,4</t>
  </si>
  <si>
    <t>ILMAR PUHK</t>
  </si>
  <si>
    <t>PRIIT VILTROP</t>
  </si>
  <si>
    <t>MAIRO OJAVIIR</t>
  </si>
  <si>
    <t>GERT UDUMÄE</t>
  </si>
  <si>
    <t xml:space="preserve">  30/1</t>
  </si>
  <si>
    <t xml:space="preserve">   7/5</t>
  </si>
  <si>
    <t xml:space="preserve">  23/5</t>
  </si>
  <si>
    <t xml:space="preserve"> 3.50,0</t>
  </si>
  <si>
    <t xml:space="preserve">  25/6</t>
  </si>
  <si>
    <t xml:space="preserve"> 4.14,0</t>
  </si>
  <si>
    <t xml:space="preserve">  70/2</t>
  </si>
  <si>
    <t xml:space="preserve">  37/4</t>
  </si>
  <si>
    <t xml:space="preserve">  23/1</t>
  </si>
  <si>
    <t xml:space="preserve">  57/3</t>
  </si>
  <si>
    <t xml:space="preserve"> 3.59,6</t>
  </si>
  <si>
    <t xml:space="preserve">  43/10</t>
  </si>
  <si>
    <t xml:space="preserve">  15/8</t>
  </si>
  <si>
    <t xml:space="preserve">  23/10</t>
  </si>
  <si>
    <t xml:space="preserve">  22/4</t>
  </si>
  <si>
    <t xml:space="preserve">  26/6</t>
  </si>
  <si>
    <t xml:space="preserve">  36/9</t>
  </si>
  <si>
    <t xml:space="preserve"> 3.58,3</t>
  </si>
  <si>
    <t>VAHUR MÄESALU</t>
  </si>
  <si>
    <t>JAANUS KADAK</t>
  </si>
  <si>
    <t>KASPAR KARK</t>
  </si>
  <si>
    <t>JÖRGEN LOORENTS</t>
  </si>
  <si>
    <t>Rakke</t>
  </si>
  <si>
    <t>23.02.2019</t>
  </si>
  <si>
    <t xml:space="preserve"> 4.07,9</t>
  </si>
  <si>
    <t xml:space="preserve"> 4.14,9</t>
  </si>
  <si>
    <t xml:space="preserve"> 4.15,2</t>
  </si>
  <si>
    <t xml:space="preserve"> 4.11,3</t>
  </si>
  <si>
    <t xml:space="preserve"> 3.54,2</t>
  </si>
  <si>
    <t xml:space="preserve"> 3.52,7</t>
  </si>
  <si>
    <t xml:space="preserve"> 3.52,6</t>
  </si>
  <si>
    <t xml:space="preserve"> 4.04,1</t>
  </si>
  <si>
    <t xml:space="preserve">   5/5</t>
  </si>
  <si>
    <t xml:space="preserve">   6/6</t>
  </si>
  <si>
    <t xml:space="preserve"> 4.13,0</t>
  </si>
  <si>
    <t xml:space="preserve"> 4.02,5</t>
  </si>
  <si>
    <t xml:space="preserve"> 4.08,8</t>
  </si>
  <si>
    <t xml:space="preserve"> 4.08,3</t>
  </si>
  <si>
    <t xml:space="preserve">  14/5</t>
  </si>
  <si>
    <t xml:space="preserve"> 4.15,5</t>
  </si>
  <si>
    <t xml:space="preserve"> 4.09,5</t>
  </si>
  <si>
    <t xml:space="preserve">   8/7</t>
  </si>
  <si>
    <t xml:space="preserve">   7/7</t>
  </si>
  <si>
    <t xml:space="preserve">  25/8</t>
  </si>
  <si>
    <t xml:space="preserve"> 4.15,3</t>
  </si>
  <si>
    <t xml:space="preserve">  12/4</t>
  </si>
  <si>
    <t xml:space="preserve">   8/6</t>
  </si>
  <si>
    <t xml:space="preserve"> 3.49,1</t>
  </si>
  <si>
    <t xml:space="preserve"> 4.09,0</t>
  </si>
  <si>
    <t xml:space="preserve"> 4.17,8</t>
  </si>
  <si>
    <t xml:space="preserve"> 3.57,7</t>
  </si>
  <si>
    <t xml:space="preserve"> 4.13,7</t>
  </si>
  <si>
    <t xml:space="preserve">  39/4</t>
  </si>
  <si>
    <t xml:space="preserve"> 4.02,0</t>
  </si>
  <si>
    <t xml:space="preserve">  33/2</t>
  </si>
  <si>
    <t xml:space="preserve"> 4.08,1</t>
  </si>
  <si>
    <t xml:space="preserve"> 4.17,0</t>
  </si>
  <si>
    <t xml:space="preserve">  13/2</t>
  </si>
  <si>
    <t xml:space="preserve">  22/2</t>
  </si>
  <si>
    <t xml:space="preserve"> 3.51,3</t>
  </si>
  <si>
    <t xml:space="preserve"> 4.11,8</t>
  </si>
  <si>
    <t xml:space="preserve"> 4.17,2</t>
  </si>
  <si>
    <t xml:space="preserve">  51/2</t>
  </si>
  <si>
    <t xml:space="preserve">  38/1</t>
  </si>
  <si>
    <t xml:space="preserve"> 4.23,1</t>
  </si>
  <si>
    <t xml:space="preserve"> 3.56,3</t>
  </si>
  <si>
    <t xml:space="preserve"> 4.18,5</t>
  </si>
  <si>
    <t xml:space="preserve"> 4.16,8</t>
  </si>
  <si>
    <t xml:space="preserve"> 4.18,2</t>
  </si>
  <si>
    <t xml:space="preserve"> 4.39,2</t>
  </si>
  <si>
    <t xml:space="preserve"> 4.22,2</t>
  </si>
  <si>
    <t xml:space="preserve">  46/6</t>
  </si>
  <si>
    <t xml:space="preserve">  41/5</t>
  </si>
  <si>
    <t xml:space="preserve"> 3.55,9</t>
  </si>
  <si>
    <t xml:space="preserve"> 4.15,8</t>
  </si>
  <si>
    <t xml:space="preserve"> 4.21,2</t>
  </si>
  <si>
    <t xml:space="preserve">  44/5</t>
  </si>
  <si>
    <t xml:space="preserve">  34/4</t>
  </si>
  <si>
    <t xml:space="preserve"> 4.22,0</t>
  </si>
  <si>
    <t xml:space="preserve"> 4.30,4</t>
  </si>
  <si>
    <t xml:space="preserve">  67/4</t>
  </si>
  <si>
    <t xml:space="preserve">  28/2</t>
  </si>
  <si>
    <t xml:space="preserve"> 4.22,6</t>
  </si>
  <si>
    <t xml:space="preserve"> 4.10,0</t>
  </si>
  <si>
    <t xml:space="preserve"> 4.17,6</t>
  </si>
  <si>
    <t xml:space="preserve"> 4.00,8</t>
  </si>
  <si>
    <t xml:space="preserve"> 4.35,7</t>
  </si>
  <si>
    <t xml:space="preserve">  54/7</t>
  </si>
  <si>
    <t xml:space="preserve"> 4.02,4</t>
  </si>
  <si>
    <t xml:space="preserve"> 4.26,2</t>
  </si>
  <si>
    <t xml:space="preserve"> 4.28,3</t>
  </si>
  <si>
    <t xml:space="preserve">  64/6</t>
  </si>
  <si>
    <t xml:space="preserve"> 4.15,6</t>
  </si>
  <si>
    <t xml:space="preserve"> 4.23,6</t>
  </si>
  <si>
    <t xml:space="preserve">  69/23</t>
  </si>
  <si>
    <t xml:space="preserve">  72/24</t>
  </si>
  <si>
    <t xml:space="preserve"> 4.11,6</t>
  </si>
  <si>
    <t xml:space="preserve"> 4.07,8</t>
  </si>
  <si>
    <t xml:space="preserve"> 4.43,7</t>
  </si>
  <si>
    <t xml:space="preserve">  59/1</t>
  </si>
  <si>
    <t xml:space="preserve"> 4.24,8</t>
  </si>
  <si>
    <t xml:space="preserve"> 4.19,2</t>
  </si>
  <si>
    <t xml:space="preserve"> 4.29,9</t>
  </si>
  <si>
    <t xml:space="preserve"> 4.41,5</t>
  </si>
  <si>
    <t xml:space="preserve">  74/4</t>
  </si>
  <si>
    <t xml:space="preserve"> 4.07,4</t>
  </si>
  <si>
    <t xml:space="preserve"> 4.24,4</t>
  </si>
  <si>
    <t xml:space="preserve">  36/10</t>
  </si>
  <si>
    <t xml:space="preserve">  29/10</t>
  </si>
  <si>
    <t xml:space="preserve">  30/10</t>
  </si>
  <si>
    <t xml:space="preserve">  43/9</t>
  </si>
  <si>
    <t xml:space="preserve">  67/22</t>
  </si>
  <si>
    <t xml:space="preserve"> 4.17,5</t>
  </si>
  <si>
    <t xml:space="preserve"> 4.39,0</t>
  </si>
  <si>
    <t xml:space="preserve">  44/11</t>
  </si>
  <si>
    <t xml:space="preserve"> 4.57,9</t>
  </si>
  <si>
    <t xml:space="preserve">  59/5</t>
  </si>
  <si>
    <t xml:space="preserve"> 4.14,4</t>
  </si>
  <si>
    <t xml:space="preserve"> 4.23,0</t>
  </si>
  <si>
    <t xml:space="preserve"> 4.54,6</t>
  </si>
  <si>
    <t xml:space="preserve"> 4.21,0</t>
  </si>
  <si>
    <t xml:space="preserve"> 4.18,8</t>
  </si>
  <si>
    <t xml:space="preserve">  79/3</t>
  </si>
  <si>
    <t xml:space="preserve"> 4.22,7</t>
  </si>
  <si>
    <t xml:space="preserve"> 4.47,1</t>
  </si>
  <si>
    <t xml:space="preserve">  77/4</t>
  </si>
  <si>
    <t xml:space="preserve"> 4.29,1</t>
  </si>
  <si>
    <t xml:space="preserve"> 6.31,1</t>
  </si>
  <si>
    <t xml:space="preserve">  78/25</t>
  </si>
  <si>
    <t xml:space="preserve"> 4.56,2</t>
  </si>
  <si>
    <t xml:space="preserve"> 4.42,5</t>
  </si>
  <si>
    <t xml:space="preserve"> 4.17,1</t>
  </si>
  <si>
    <t xml:space="preserve">  42/4</t>
  </si>
  <si>
    <t xml:space="preserve"> 4.38,3</t>
  </si>
  <si>
    <t xml:space="preserve"> 4.12,0</t>
  </si>
  <si>
    <t xml:space="preserve">  41/2</t>
  </si>
  <si>
    <t xml:space="preserve">  86/10</t>
  </si>
  <si>
    <t xml:space="preserve"> 4.34,3</t>
  </si>
  <si>
    <t xml:space="preserve">  79/7</t>
  </si>
  <si>
    <t xml:space="preserve"> 4.41,3</t>
  </si>
  <si>
    <t xml:space="preserve">  85/8</t>
  </si>
  <si>
    <t xml:space="preserve">  79/8</t>
  </si>
  <si>
    <t xml:space="preserve"> 4.39,6</t>
  </si>
  <si>
    <t xml:space="preserve"> 3.52,0</t>
  </si>
  <si>
    <t xml:space="preserve"> 4.47,2</t>
  </si>
  <si>
    <t xml:space="preserve"> 4.10,8</t>
  </si>
  <si>
    <t xml:space="preserve"> 4.40,4</t>
  </si>
  <si>
    <t xml:space="preserve"> 1.20</t>
  </si>
  <si>
    <t xml:space="preserve"> 1.40</t>
  </si>
  <si>
    <t xml:space="preserve"> 2.20</t>
  </si>
  <si>
    <t xml:space="preserve"> 18</t>
  </si>
  <si>
    <t xml:space="preserve"> 31</t>
  </si>
  <si>
    <t xml:space="preserve"> 35</t>
  </si>
  <si>
    <t>11:51</t>
  </si>
  <si>
    <t>11:52</t>
  </si>
  <si>
    <t>11:53</t>
  </si>
  <si>
    <t>11:54</t>
  </si>
  <si>
    <t>VIP</t>
  </si>
  <si>
    <t>0</t>
  </si>
  <si>
    <t xml:space="preserve"> 71</t>
  </si>
  <si>
    <t xml:space="preserve"> 86</t>
  </si>
  <si>
    <t>AKP6A</t>
  </si>
  <si>
    <t xml:space="preserve">  19</t>
  </si>
  <si>
    <t>102</t>
  </si>
  <si>
    <t>AKP3</t>
  </si>
  <si>
    <t>2 min. varem</t>
  </si>
  <si>
    <t xml:space="preserve"> 0.40</t>
  </si>
  <si>
    <t>LK4F</t>
  </si>
  <si>
    <t xml:space="preserve">  65</t>
  </si>
  <si>
    <t>LK1S</t>
  </si>
  <si>
    <t xml:space="preserve">  76</t>
  </si>
  <si>
    <t xml:space="preserve">  98</t>
  </si>
  <si>
    <t xml:space="preserve">  99</t>
  </si>
  <si>
    <t xml:space="preserve">  75.21 km/h</t>
  </si>
  <si>
    <t xml:space="preserve">  70.36 km/h</t>
  </si>
  <si>
    <t xml:space="preserve">  70.83 km/h</t>
  </si>
  <si>
    <t xml:space="preserve">  67.01 km/h</t>
  </si>
  <si>
    <t xml:space="preserve">  69.84 km/h</t>
  </si>
  <si>
    <t xml:space="preserve">  71.49 km/h</t>
  </si>
  <si>
    <t xml:space="preserve">  69.02 km/h</t>
  </si>
  <si>
    <t xml:space="preserve">  64.97 km/h</t>
  </si>
  <si>
    <t xml:space="preserve"> 18 VAGA/AUSMEES</t>
  </si>
  <si>
    <t xml:space="preserve">  57.04 km/h</t>
  </si>
  <si>
    <t xml:space="preserve">  51.90 km/h</t>
  </si>
  <si>
    <t xml:space="preserve">  50.17 km/h</t>
  </si>
  <si>
    <t xml:space="preserve">  53.45 km/h</t>
  </si>
  <si>
    <t xml:space="preserve">  53.54 km/h</t>
  </si>
  <si>
    <t xml:space="preserve">  51.15 km/h</t>
  </si>
  <si>
    <t xml:space="preserve">  48.26 km/h</t>
  </si>
  <si>
    <t xml:space="preserve">  70.69 km/h</t>
  </si>
  <si>
    <t xml:space="preserve">  64.87 km/h</t>
  </si>
  <si>
    <t xml:space="preserve">  64.41 km/h</t>
  </si>
  <si>
    <t xml:space="preserve">  61.01 km/h</t>
  </si>
  <si>
    <t xml:space="preserve">  63.52 km/h</t>
  </si>
  <si>
    <t xml:space="preserve">  63.36 km/h</t>
  </si>
  <si>
    <t xml:space="preserve">  59.84 km/h</t>
  </si>
  <si>
    <t xml:space="preserve"> 74 KELLAMOV/MÄESTU</t>
  </si>
  <si>
    <t>Osa1 karistus</t>
  </si>
  <si>
    <t>lk6</t>
  </si>
  <si>
    <t>lk3</t>
  </si>
  <si>
    <t>kl5</t>
  </si>
  <si>
    <t>lk5</t>
  </si>
  <si>
    <t>KÄIGUKAST</t>
  </si>
  <si>
    <t xml:space="preserve"> 8.05,4</t>
  </si>
  <si>
    <t xml:space="preserve"> 8.16,2</t>
  </si>
  <si>
    <t xml:space="preserve">  86/22</t>
  </si>
  <si>
    <t xml:space="preserve">  84/22</t>
  </si>
  <si>
    <t xml:space="preserve">  94/4</t>
  </si>
  <si>
    <t xml:space="preserve">  87/4</t>
  </si>
  <si>
    <t xml:space="preserve">  89/4</t>
  </si>
  <si>
    <t xml:space="preserve"> 6.47,0</t>
  </si>
  <si>
    <t xml:space="preserve">  87/26</t>
  </si>
  <si>
    <t xml:space="preserve">  92/28</t>
  </si>
  <si>
    <t xml:space="preserve">  82/25</t>
  </si>
  <si>
    <t xml:space="preserve">  85/26</t>
  </si>
  <si>
    <t xml:space="preserve"> 4.49,2</t>
  </si>
  <si>
    <t xml:space="preserve"> 7.05,0</t>
  </si>
  <si>
    <t xml:space="preserve">  88/5</t>
  </si>
  <si>
    <t xml:space="preserve">  84/11</t>
  </si>
  <si>
    <t>10.22,1</t>
  </si>
  <si>
    <t xml:space="preserve">  80/20</t>
  </si>
  <si>
    <t xml:space="preserve">  54/15</t>
  </si>
  <si>
    <t xml:space="preserve"> 6.31,8</t>
  </si>
  <si>
    <t xml:space="preserve">  72/21</t>
  </si>
  <si>
    <t xml:space="preserve">  77/21</t>
  </si>
  <si>
    <t xml:space="preserve">  66/20</t>
  </si>
  <si>
    <t xml:space="preserve">  57/16</t>
  </si>
  <si>
    <t xml:space="preserve">  94/28</t>
  </si>
  <si>
    <t xml:space="preserve">  95/23</t>
  </si>
  <si>
    <t xml:space="preserve">  93/24</t>
  </si>
  <si>
    <t xml:space="preserve">  93/7</t>
  </si>
  <si>
    <t xml:space="preserve">  96/6</t>
  </si>
  <si>
    <t xml:space="preserve">  90/5</t>
  </si>
  <si>
    <t xml:space="preserve">  81/25</t>
  </si>
  <si>
    <t xml:space="preserve">  77/25</t>
  </si>
  <si>
    <t xml:space="preserve">  70/22</t>
  </si>
  <si>
    <t xml:space="preserve"> 4.48,1</t>
  </si>
  <si>
    <t xml:space="preserve"> 6.32,5</t>
  </si>
  <si>
    <t xml:space="preserve">  89/27</t>
  </si>
  <si>
    <t xml:space="preserve">  84/26</t>
  </si>
  <si>
    <t xml:space="preserve"> 2.40</t>
  </si>
  <si>
    <t xml:space="preserve">  38/11</t>
  </si>
  <si>
    <t xml:space="preserve">  52/15</t>
  </si>
  <si>
    <t xml:space="preserve">  95/5</t>
  </si>
  <si>
    <t xml:space="preserve">  85/3</t>
  </si>
  <si>
    <t xml:space="preserve"> 5.43,8</t>
  </si>
  <si>
    <t>POOLTELG</t>
  </si>
  <si>
    <t>AKP3B</t>
  </si>
  <si>
    <t>10 min. hiljem</t>
  </si>
  <si>
    <t>14 min. hiljem</t>
  </si>
  <si>
    <t>6 min. hiljem</t>
  </si>
  <si>
    <t xml:space="preserve"> 64</t>
  </si>
  <si>
    <t>21 min. hiljem</t>
  </si>
  <si>
    <t xml:space="preserve"> 69</t>
  </si>
  <si>
    <t>AKP1</t>
  </si>
  <si>
    <t>8 min. hiljem</t>
  </si>
  <si>
    <t xml:space="preserve"> 4.10,2</t>
  </si>
  <si>
    <t xml:space="preserve"> 4.36,9</t>
  </si>
  <si>
    <t xml:space="preserve">  42/5</t>
  </si>
  <si>
    <t xml:space="preserve"> 4.12,1</t>
  </si>
  <si>
    <t xml:space="preserve"> 4.01,9</t>
  </si>
  <si>
    <t xml:space="preserve"> 4.06,7</t>
  </si>
  <si>
    <t>LK9</t>
  </si>
  <si>
    <t>LK10</t>
  </si>
  <si>
    <t>LK11</t>
  </si>
  <si>
    <t>LK12</t>
  </si>
  <si>
    <t xml:space="preserve">  51/1</t>
  </si>
  <si>
    <t xml:space="preserve">  71/2</t>
  </si>
  <si>
    <t xml:space="preserve"> 4.13,3</t>
  </si>
  <si>
    <t xml:space="preserve"> 4.18,4</t>
  </si>
  <si>
    <t xml:space="preserve"> 4.18,0</t>
  </si>
  <si>
    <t xml:space="preserve">  74/2</t>
  </si>
  <si>
    <t xml:space="preserve"> 4.51,7</t>
  </si>
  <si>
    <t xml:space="preserve"> 4.08,7</t>
  </si>
  <si>
    <t xml:space="preserve"> 4.20,9</t>
  </si>
  <si>
    <t xml:space="preserve"> 4.39,3</t>
  </si>
  <si>
    <t xml:space="preserve"> 4.20,5</t>
  </si>
  <si>
    <t xml:space="preserve"> 4.29,0</t>
  </si>
  <si>
    <t xml:space="preserve">  78/3</t>
  </si>
  <si>
    <t xml:space="preserve">  77/2</t>
  </si>
  <si>
    <t xml:space="preserve"> 4.32,2</t>
  </si>
  <si>
    <t xml:space="preserve"> 4.50,0</t>
  </si>
  <si>
    <t xml:space="preserve"> 4.42,3</t>
  </si>
  <si>
    <t xml:space="preserve"> 4.33,2</t>
  </si>
  <si>
    <t xml:space="preserve"> 5.05,4</t>
  </si>
  <si>
    <t xml:space="preserve">  70/4</t>
  </si>
  <si>
    <t xml:space="preserve">  73/3</t>
  </si>
  <si>
    <t xml:space="preserve">  59/4</t>
  </si>
  <si>
    <t xml:space="preserve">  79/9</t>
  </si>
  <si>
    <t xml:space="preserve">  65/2</t>
  </si>
  <si>
    <t>2 min. hiljem</t>
  </si>
  <si>
    <t xml:space="preserve">  58/1</t>
  </si>
  <si>
    <t xml:space="preserve">  56/1</t>
  </si>
  <si>
    <t xml:space="preserve">  68/3</t>
  </si>
  <si>
    <t xml:space="preserve">  80/3</t>
  </si>
  <si>
    <t xml:space="preserve">  72/2</t>
  </si>
  <si>
    <t xml:space="preserve">  92/6</t>
  </si>
  <si>
    <t xml:space="preserve">  79/6</t>
  </si>
  <si>
    <t xml:space="preserve">  81/4</t>
  </si>
  <si>
    <t xml:space="preserve">  75/3</t>
  </si>
  <si>
    <t xml:space="preserve">  81/3</t>
  </si>
  <si>
    <t xml:space="preserve">  85/4</t>
  </si>
  <si>
    <t xml:space="preserve">  82/3</t>
  </si>
  <si>
    <t xml:space="preserve">  83/8</t>
  </si>
  <si>
    <t xml:space="preserve">  89/8</t>
  </si>
  <si>
    <t xml:space="preserve">  94/10</t>
  </si>
  <si>
    <t xml:space="preserve">  84/8</t>
  </si>
  <si>
    <t xml:space="preserve">  86/5</t>
  </si>
  <si>
    <t xml:space="preserve">  81/8</t>
  </si>
  <si>
    <t xml:space="preserve"> 5.21,0</t>
  </si>
  <si>
    <t xml:space="preserve"> 4.36,0</t>
  </si>
  <si>
    <t xml:space="preserve"> 4.16,4</t>
  </si>
  <si>
    <t xml:space="preserve"> 4.30,0</t>
  </si>
  <si>
    <t>JUHAN REIMAL</t>
  </si>
  <si>
    <t>AIN REIMAL</t>
  </si>
  <si>
    <t>THULE MOTORSPORT</t>
  </si>
  <si>
    <t>OPEL CORSA</t>
  </si>
  <si>
    <t>ROMET REIMAL</t>
  </si>
  <si>
    <t>AVO REIMAL</t>
  </si>
  <si>
    <t>VW POLO</t>
  </si>
  <si>
    <t>ANDRE JUHE</t>
  </si>
  <si>
    <t>VEIKO KIMBER</t>
  </si>
  <si>
    <t>ALMA RACING</t>
  </si>
  <si>
    <t>LADA SAMARA</t>
  </si>
  <si>
    <t>TONY SCHWARZSTEIN</t>
  </si>
  <si>
    <t>MEHIS KIIVER</t>
  </si>
  <si>
    <t>BTR RACING</t>
  </si>
  <si>
    <t>HONDA CRX</t>
  </si>
  <si>
    <t>KRISTOFER MÄRTSON</t>
  </si>
  <si>
    <t>VIRTSU VABAAJA SELTS</t>
  </si>
  <si>
    <t>HONDA CIVIC</t>
  </si>
  <si>
    <t>JASPAR VAHER</t>
  </si>
  <si>
    <t>AVO VAHER</t>
  </si>
  <si>
    <t>KADRINA HOBIKLUBI</t>
  </si>
  <si>
    <t>10:15</t>
  </si>
  <si>
    <t>JOHANNES MARTIN SAAR</t>
  </si>
  <si>
    <t>RAID SAAR</t>
  </si>
  <si>
    <t>MITSUBISHI COLT</t>
  </si>
  <si>
    <t>10:16</t>
  </si>
  <si>
    <t>ROBERT-JUSS SOE</t>
  </si>
  <si>
    <t>CHRIS SOE</t>
  </si>
  <si>
    <t>EO</t>
  </si>
  <si>
    <t>10:17</t>
  </si>
  <si>
    <t>MAGNAR ARULA</t>
  </si>
  <si>
    <t>TRISTAN KASELOO</t>
  </si>
  <si>
    <t>HONDA CIVIC TYPE R</t>
  </si>
  <si>
    <t>10:18</t>
  </si>
  <si>
    <t>EGERT AUENDORF</t>
  </si>
  <si>
    <t>AUENDORF RACING</t>
  </si>
  <si>
    <t>10:19</t>
  </si>
  <si>
    <t xml:space="preserve"> 11.</t>
  </si>
  <si>
    <t>TOMMY TOIM</t>
  </si>
  <si>
    <t>TAAVI PIRNIPUU</t>
  </si>
  <si>
    <t>VILSPORT KLUBI MTÜ</t>
  </si>
  <si>
    <t>TOYOTA COROLLA</t>
  </si>
  <si>
    <t>10:20</t>
  </si>
  <si>
    <t xml:space="preserve"> 12.</t>
  </si>
  <si>
    <t>KARL SAANKÜLL</t>
  </si>
  <si>
    <t>NISSAN SUNNY</t>
  </si>
  <si>
    <t>10:21</t>
  </si>
  <si>
    <t xml:space="preserve"> 13.</t>
  </si>
  <si>
    <t>KEVIN KÄRP</t>
  </si>
  <si>
    <t>MAREK MÄNDLA</t>
  </si>
  <si>
    <t>HONDA CRX VT</t>
  </si>
  <si>
    <t>10:22</t>
  </si>
  <si>
    <t xml:space="preserve"> 14.</t>
  </si>
  <si>
    <t>KTP RALLY TEAM</t>
  </si>
  <si>
    <t>10:23</t>
  </si>
  <si>
    <t xml:space="preserve"> 15.</t>
  </si>
  <si>
    <t>MARKUS HAIBA</t>
  </si>
  <si>
    <t>MARTI RILLO</t>
  </si>
  <si>
    <t>VEOSTAR</t>
  </si>
  <si>
    <t>HONDA CIVIC TYPE-R</t>
  </si>
  <si>
    <t>10:24</t>
  </si>
  <si>
    <t xml:space="preserve"> 16.</t>
  </si>
  <si>
    <t>ANTTI KANGRO</t>
  </si>
  <si>
    <t>AVO KANGRO</t>
  </si>
  <si>
    <t>OILTERM</t>
  </si>
  <si>
    <t>MITSUBISHI LANCER EVO X</t>
  </si>
  <si>
    <t>10:25</t>
  </si>
  <si>
    <t xml:space="preserve"> 17.</t>
  </si>
  <si>
    <t>MARTIN VAGA</t>
  </si>
  <si>
    <t>JOOSEP AUSMEES</t>
  </si>
  <si>
    <t>MITSUBISHI LANCER EVO</t>
  </si>
  <si>
    <t>10:26</t>
  </si>
  <si>
    <t xml:space="preserve"> 18.</t>
  </si>
  <si>
    <t>LAURI KOTKAS</t>
  </si>
  <si>
    <t>KARL KOORT</t>
  </si>
  <si>
    <t>10:27</t>
  </si>
  <si>
    <t xml:space="preserve"> 19.</t>
  </si>
  <si>
    <t>GERT AASMÄE</t>
  </si>
  <si>
    <t>VALLY SOOPALU</t>
  </si>
  <si>
    <t>MITSUBISHI LANCER EVO 9</t>
  </si>
  <si>
    <t>10:28</t>
  </si>
  <si>
    <t xml:space="preserve"> 20.</t>
  </si>
  <si>
    <t>ANDRI SIRP</t>
  </si>
  <si>
    <t>INDREK KESKÜLA</t>
  </si>
  <si>
    <t>10:29</t>
  </si>
  <si>
    <t xml:space="preserve"> 21.</t>
  </si>
  <si>
    <t>TOOMAS KÄRP</t>
  </si>
  <si>
    <t>ÜLARI MUSTONEN</t>
  </si>
  <si>
    <t>SUBARU IMPREZA</t>
  </si>
  <si>
    <t>10:30</t>
  </si>
  <si>
    <t xml:space="preserve"> 22.</t>
  </si>
  <si>
    <t>TARMO LEE</t>
  </si>
  <si>
    <t>T6NU N6MMIK</t>
  </si>
  <si>
    <t>JUURU TEHNIKAKLUBI</t>
  </si>
  <si>
    <t>10:31</t>
  </si>
  <si>
    <t xml:space="preserve"> 23.</t>
  </si>
  <si>
    <t>10:32</t>
  </si>
  <si>
    <t xml:space="preserve"> 24.</t>
  </si>
  <si>
    <t>10:33</t>
  </si>
  <si>
    <t xml:space="preserve"> 25.</t>
  </si>
  <si>
    <t>ROMET JÜRGENSON</t>
  </si>
  <si>
    <t>HARLI PALMITS</t>
  </si>
  <si>
    <t>10:34</t>
  </si>
  <si>
    <t xml:space="preserve"> 26.</t>
  </si>
  <si>
    <t>JANAR DEDE</t>
  </si>
  <si>
    <t>AGNES LILLEMETS</t>
  </si>
  <si>
    <t>10:35</t>
  </si>
  <si>
    <t xml:space="preserve"> 27.</t>
  </si>
  <si>
    <t>KASPAR KIBUSPUU</t>
  </si>
  <si>
    <t>OSKAR LIIBER</t>
  </si>
  <si>
    <t>ALMARACING TEAM</t>
  </si>
  <si>
    <t>10:36</t>
  </si>
  <si>
    <t xml:space="preserve"> 28.</t>
  </si>
  <si>
    <t>RUDOLF UUSNEEM</t>
  </si>
  <si>
    <t>KRISTO HOLTSMANN</t>
  </si>
  <si>
    <t>HIIUMAA RK</t>
  </si>
  <si>
    <t>10:37</t>
  </si>
  <si>
    <t xml:space="preserve"> 29.</t>
  </si>
  <si>
    <t>HANNES KASAK</t>
  </si>
  <si>
    <t>ARGO KANGRO</t>
  </si>
  <si>
    <t>JANNES.EE</t>
  </si>
  <si>
    <t>VW GOLF</t>
  </si>
  <si>
    <t>10:38</t>
  </si>
  <si>
    <t xml:space="preserve"> 30.</t>
  </si>
  <si>
    <t>MAGNUS LEPP</t>
  </si>
  <si>
    <t>MARIA TRAVE</t>
  </si>
  <si>
    <t>10:39</t>
  </si>
  <si>
    <t xml:space="preserve"> 31.</t>
  </si>
  <si>
    <t>MIRKO KAUNIS</t>
  </si>
  <si>
    <t>KRISTJAN LEPIND</t>
  </si>
  <si>
    <t>10:40</t>
  </si>
  <si>
    <t xml:space="preserve"> 32.</t>
  </si>
  <si>
    <t>KEVEN SERBIN</t>
  </si>
  <si>
    <t>MARTIN TAMM</t>
  </si>
  <si>
    <t>10:41</t>
  </si>
  <si>
    <t xml:space="preserve"> 33.</t>
  </si>
  <si>
    <t>KRISTJAN VIDDER</t>
  </si>
  <si>
    <t>SANDER KÜTT</t>
  </si>
  <si>
    <t>10:42</t>
  </si>
  <si>
    <t xml:space="preserve"> 34.</t>
  </si>
  <si>
    <t>HARDI SARV</t>
  </si>
  <si>
    <t>SULEV SARV</t>
  </si>
  <si>
    <t>KLM AUTO</t>
  </si>
  <si>
    <t>10:43</t>
  </si>
  <si>
    <t xml:space="preserve"> 35.</t>
  </si>
  <si>
    <t>RAUL AAVA</t>
  </si>
  <si>
    <t>KRISTJAN PEEGEL</t>
  </si>
  <si>
    <t>KIIRED JA 6LISED</t>
  </si>
  <si>
    <t>10:44</t>
  </si>
  <si>
    <t xml:space="preserve"> 36.</t>
  </si>
  <si>
    <t>SANDER KLAUS</t>
  </si>
  <si>
    <t>MARTIN UDUSALU</t>
  </si>
  <si>
    <t>MÄRJAMAA RALLY TEAM</t>
  </si>
  <si>
    <t>10:45</t>
  </si>
  <si>
    <t xml:space="preserve"> 37.</t>
  </si>
  <si>
    <t>MARKO EESPAKK</t>
  </si>
  <si>
    <t>KAAREL MIKK</t>
  </si>
  <si>
    <t>SEAT IBIZA</t>
  </si>
  <si>
    <t>10:46</t>
  </si>
  <si>
    <t xml:space="preserve"> 38.</t>
  </si>
  <si>
    <t>MARTIN ARULA</t>
  </si>
  <si>
    <t>JANAR EELMAA</t>
  </si>
  <si>
    <t>KIIRED JA TIHASED</t>
  </si>
  <si>
    <t>NISSAN ALMERA</t>
  </si>
  <si>
    <t>10:47</t>
  </si>
  <si>
    <t xml:space="preserve"> 39.</t>
  </si>
  <si>
    <t>TAISTO BLOOM</t>
  </si>
  <si>
    <t>VILLI BLUUM</t>
  </si>
  <si>
    <t>10:48</t>
  </si>
  <si>
    <t xml:space="preserve"> 40.</t>
  </si>
  <si>
    <t>IVAR BURMEISTER</t>
  </si>
  <si>
    <t>RAUNO JÜRIADO</t>
  </si>
  <si>
    <t>INDA RACING</t>
  </si>
  <si>
    <t>10:49</t>
  </si>
  <si>
    <t xml:space="preserve"> 41.</t>
  </si>
  <si>
    <t>MAREK TAMMOJA</t>
  </si>
  <si>
    <t>MARKUS TAMMOJA</t>
  </si>
  <si>
    <t>10:50</t>
  </si>
  <si>
    <t xml:space="preserve"> 42.</t>
  </si>
  <si>
    <t>KRISTJAN HANSSON</t>
  </si>
  <si>
    <t>KALMER KASE</t>
  </si>
  <si>
    <t>VW GOLF GTI</t>
  </si>
  <si>
    <t>10:51</t>
  </si>
  <si>
    <t xml:space="preserve"> 43.</t>
  </si>
  <si>
    <t>ERKI AUENDORF</t>
  </si>
  <si>
    <t>JOHANN LESSUK</t>
  </si>
  <si>
    <t>10:52</t>
  </si>
  <si>
    <t xml:space="preserve"> 44.</t>
  </si>
  <si>
    <t>TAAVI PIIPUU</t>
  </si>
  <si>
    <t>OLIVER MÄGI</t>
  </si>
  <si>
    <t>OT RACING</t>
  </si>
  <si>
    <t>10:53</t>
  </si>
  <si>
    <t xml:space="preserve"> 45.</t>
  </si>
  <si>
    <t>TOOMAS KLEMMER</t>
  </si>
  <si>
    <t>KAILI KLEMMER</t>
  </si>
  <si>
    <t>10:54</t>
  </si>
  <si>
    <t xml:space="preserve"> 46.</t>
  </si>
  <si>
    <t>EGERT JAKOBI</t>
  </si>
  <si>
    <t>BRUNO JAKOBI</t>
  </si>
  <si>
    <t>10:55</t>
  </si>
  <si>
    <t xml:space="preserve"> 47.</t>
  </si>
  <si>
    <t>MÄRT SAANKÜLL</t>
  </si>
  <si>
    <t>10:56</t>
  </si>
  <si>
    <t xml:space="preserve"> 48.</t>
  </si>
  <si>
    <t>HILLAR ROOSILEHT</t>
  </si>
  <si>
    <t>RAIDO UESSON</t>
  </si>
  <si>
    <t>10:57</t>
  </si>
  <si>
    <t xml:space="preserve"> 49.</t>
  </si>
  <si>
    <t>JÜRGEN JAAGO</t>
  </si>
  <si>
    <t>KAUPO KANTSIK</t>
  </si>
  <si>
    <t>10:58</t>
  </si>
  <si>
    <t xml:space="preserve"> 50.</t>
  </si>
  <si>
    <t>MIREK MATIKAINEN</t>
  </si>
  <si>
    <t>ELTON GUTMANN</t>
  </si>
  <si>
    <t>10:59</t>
  </si>
  <si>
    <t xml:space="preserve"> 51.</t>
  </si>
  <si>
    <t>11:00</t>
  </si>
  <si>
    <t xml:space="preserve"> 52.</t>
  </si>
  <si>
    <t>RAIVO POOM</t>
  </si>
  <si>
    <t>KADRI VAHUR</t>
  </si>
  <si>
    <t>11:01</t>
  </si>
  <si>
    <t xml:space="preserve"> 53.</t>
  </si>
  <si>
    <t>MARIA ROOP</t>
  </si>
  <si>
    <t>JAANUS TOBIAS</t>
  </si>
  <si>
    <t>TIKKRI MOTORSPORT</t>
  </si>
  <si>
    <t>11:02</t>
  </si>
  <si>
    <t xml:space="preserve"> 54.</t>
  </si>
  <si>
    <t>JAAK RIISBERG</t>
  </si>
  <si>
    <t>TAAVI KIVI</t>
  </si>
  <si>
    <t>11:03</t>
  </si>
  <si>
    <t xml:space="preserve"> 55.</t>
  </si>
  <si>
    <t>INDREK TUUR</t>
  </si>
  <si>
    <t>URMO PIIGLI</t>
  </si>
  <si>
    <t>11:04</t>
  </si>
  <si>
    <t xml:space="preserve"> 56.</t>
  </si>
  <si>
    <t>JOOSEP MÄE</t>
  </si>
  <si>
    <t>MIKK VOLMSEN</t>
  </si>
  <si>
    <t>AUDI A3</t>
  </si>
  <si>
    <t>11:05</t>
  </si>
  <si>
    <t xml:space="preserve"> 57.</t>
  </si>
  <si>
    <t>AIRA LEPP</t>
  </si>
  <si>
    <t>AIN LEPP</t>
  </si>
  <si>
    <t>11:06</t>
  </si>
  <si>
    <t xml:space="preserve"> 58.</t>
  </si>
  <si>
    <t>REIGO ROOSIMETS</t>
  </si>
  <si>
    <t>EGERD ENOK</t>
  </si>
  <si>
    <t>11:07</t>
  </si>
  <si>
    <t xml:space="preserve"> 59.</t>
  </si>
  <si>
    <t>ANETA LEPP</t>
  </si>
  <si>
    <t>NEEME KOPPEL</t>
  </si>
  <si>
    <t>11:08</t>
  </si>
  <si>
    <t xml:space="preserve"> 60.</t>
  </si>
  <si>
    <t>MARGUS MÄND</t>
  </si>
  <si>
    <t>11:09</t>
  </si>
  <si>
    <t xml:space="preserve"> 61.</t>
  </si>
  <si>
    <t>ANDRUS KALLAS</t>
  </si>
  <si>
    <t>11:10</t>
  </si>
  <si>
    <t xml:space="preserve"> 62.</t>
  </si>
  <si>
    <t>HEIGO TINNO</t>
  </si>
  <si>
    <t>VEIKO VILU</t>
  </si>
  <si>
    <t>11:11</t>
  </si>
  <si>
    <t xml:space="preserve"> 63.</t>
  </si>
  <si>
    <t>URMO KAASIK</t>
  </si>
  <si>
    <t>INGVAR MÄGI</t>
  </si>
  <si>
    <t>11:12</t>
  </si>
  <si>
    <t xml:space="preserve"> 64.</t>
  </si>
  <si>
    <t>ANNIKA VÄNT</t>
  </si>
  <si>
    <t>ARGO SEPP</t>
  </si>
  <si>
    <t>FORD FIESTA ST</t>
  </si>
  <si>
    <t>11:13</t>
  </si>
  <si>
    <t xml:space="preserve"> 65.</t>
  </si>
  <si>
    <t>MARGUS SILLASTE</t>
  </si>
  <si>
    <t>11:14</t>
  </si>
  <si>
    <t xml:space="preserve"> 66.</t>
  </si>
  <si>
    <t>ASKO MEOS</t>
  </si>
  <si>
    <t>HELLAR SILE</t>
  </si>
  <si>
    <t>LADA 2107</t>
  </si>
  <si>
    <t>11:15</t>
  </si>
  <si>
    <t xml:space="preserve"> 67.</t>
  </si>
  <si>
    <t>JANNO JOHANSON</t>
  </si>
  <si>
    <t>IVAR SÄDE</t>
  </si>
  <si>
    <t>11:16</t>
  </si>
  <si>
    <t xml:space="preserve"> 68.</t>
  </si>
  <si>
    <t>JAAN HANSEN</t>
  </si>
  <si>
    <t>DEREK TEDRE</t>
  </si>
  <si>
    <t>VÄNDRA ROMURING</t>
  </si>
  <si>
    <t>11:17</t>
  </si>
  <si>
    <t xml:space="preserve"> 69.</t>
  </si>
  <si>
    <t>MARTIN JAANUS</t>
  </si>
  <si>
    <t>CMK RACING TEAM</t>
  </si>
  <si>
    <t>11:18</t>
  </si>
  <si>
    <t xml:space="preserve"> 70.</t>
  </si>
  <si>
    <t>TRIINU TAMMEL</t>
  </si>
  <si>
    <t>KAROLIINA TAMMEL</t>
  </si>
  <si>
    <t>11:19</t>
  </si>
  <si>
    <t xml:space="preserve"> 71.</t>
  </si>
  <si>
    <t>RUSLAN PLESHANOV</t>
  </si>
  <si>
    <t>DARJA SHIROKOVA</t>
  </si>
  <si>
    <t>ANGELAR GARAGE</t>
  </si>
  <si>
    <t>11:20</t>
  </si>
  <si>
    <t xml:space="preserve"> 72.</t>
  </si>
  <si>
    <t>OLAVI LAUPA</t>
  </si>
  <si>
    <t>RAIN LAUPA</t>
  </si>
  <si>
    <t>OLAVI</t>
  </si>
  <si>
    <t>11:21</t>
  </si>
  <si>
    <t xml:space="preserve"> 73.</t>
  </si>
  <si>
    <t>VAHUR KELLAMOV</t>
  </si>
  <si>
    <t>INDREK MÄESTU</t>
  </si>
  <si>
    <t>TUNINGEXPERT</t>
  </si>
  <si>
    <t>VAZ 2101</t>
  </si>
  <si>
    <t>11:22</t>
  </si>
  <si>
    <t xml:space="preserve"> 74.</t>
  </si>
  <si>
    <t>MARTIN TAAL</t>
  </si>
  <si>
    <t>IVAR KALLASMAA</t>
  </si>
  <si>
    <t>11:23</t>
  </si>
  <si>
    <t xml:space="preserve"> 75.</t>
  </si>
  <si>
    <t>TAUNO SAAPAR</t>
  </si>
  <si>
    <t>MIHKEL KANGUR</t>
  </si>
  <si>
    <t>11:24</t>
  </si>
  <si>
    <t xml:space="preserve"> 76.</t>
  </si>
  <si>
    <t>HEITI MITT</t>
  </si>
  <si>
    <t>KADRI VARES</t>
  </si>
  <si>
    <t>ALTOPAL OÜ</t>
  </si>
  <si>
    <t>MITSUBISHI EVO X</t>
  </si>
  <si>
    <t>11:25</t>
  </si>
  <si>
    <t xml:space="preserve"> 77.</t>
  </si>
  <si>
    <t>SIIM ZUKKER</t>
  </si>
  <si>
    <t>MARGUS TEDER</t>
  </si>
  <si>
    <t>11:26</t>
  </si>
  <si>
    <t xml:space="preserve"> 78.</t>
  </si>
  <si>
    <t>ARE UURIMÄE</t>
  </si>
  <si>
    <t>TANEL PAUT</t>
  </si>
  <si>
    <t>TALLCHART</t>
  </si>
  <si>
    <t>SUBARU IMPREZA STI</t>
  </si>
  <si>
    <t>11:27</t>
  </si>
  <si>
    <t xml:space="preserve"> 79.</t>
  </si>
  <si>
    <t>ARGO KUUTOK</t>
  </si>
  <si>
    <t>ANTS UUSTALU</t>
  </si>
  <si>
    <t>ÖÖBIKU.EE</t>
  </si>
  <si>
    <t>BMW COUPE</t>
  </si>
  <si>
    <t>11:28</t>
  </si>
  <si>
    <t xml:space="preserve"> 80.</t>
  </si>
  <si>
    <t>ALARI LUNTS</t>
  </si>
  <si>
    <t>KAUR TEDER</t>
  </si>
  <si>
    <t>11:29</t>
  </si>
  <si>
    <t xml:space="preserve"> 81.</t>
  </si>
  <si>
    <t>RAIKO ARU</t>
  </si>
  <si>
    <t>TAAVI TELLUS</t>
  </si>
  <si>
    <t>VRB MOTORSPORT</t>
  </si>
  <si>
    <t>11:30</t>
  </si>
  <si>
    <t xml:space="preserve"> 82.</t>
  </si>
  <si>
    <t>ALEKSANDR SEMET</t>
  </si>
  <si>
    <t>INDREK VULF</t>
  </si>
  <si>
    <t>VRB Motorsport</t>
  </si>
  <si>
    <t>11:31</t>
  </si>
  <si>
    <t xml:space="preserve"> 83.</t>
  </si>
  <si>
    <t>OLAVI PAJU</t>
  </si>
  <si>
    <t>11:32</t>
  </si>
  <si>
    <t xml:space="preserve"> 84.</t>
  </si>
  <si>
    <t>INGVAR ILD</t>
  </si>
  <si>
    <t>ALVAR ILD</t>
  </si>
  <si>
    <t>11:33</t>
  </si>
  <si>
    <t xml:space="preserve"> 85.</t>
  </si>
  <si>
    <t>RASMUS VESILOO</t>
  </si>
  <si>
    <t>MADIS VAIDLO</t>
  </si>
  <si>
    <t>BMW 352I</t>
  </si>
  <si>
    <t>11:34</t>
  </si>
  <si>
    <t xml:space="preserve"> 86.</t>
  </si>
  <si>
    <t>ALEKSANDER STRELKOV</t>
  </si>
  <si>
    <t>MEIGO VENE</t>
  </si>
  <si>
    <t>11:35</t>
  </si>
  <si>
    <t xml:space="preserve"> 87.</t>
  </si>
  <si>
    <t>11:36</t>
  </si>
  <si>
    <t xml:space="preserve"> 88.</t>
  </si>
  <si>
    <t>MARTI HALLING</t>
  </si>
  <si>
    <t>REIJO KÜBARSEPP</t>
  </si>
  <si>
    <t>M.A.T.E Motorsport</t>
  </si>
  <si>
    <t>11:37</t>
  </si>
  <si>
    <t xml:space="preserve"> 89.</t>
  </si>
  <si>
    <t>INDREK TAMMEL</t>
  </si>
  <si>
    <t>KAIRIN TAMMEL</t>
  </si>
  <si>
    <t>FORD ESCORT</t>
  </si>
  <si>
    <t>11:38</t>
  </si>
  <si>
    <t xml:space="preserve"> 90.</t>
  </si>
  <si>
    <t>PRIIT SEIRE</t>
  </si>
  <si>
    <t>11:39</t>
  </si>
  <si>
    <t xml:space="preserve"> 91.</t>
  </si>
  <si>
    <t>KEN LIIVRAND</t>
  </si>
  <si>
    <t>TRISTAN LOSSMANN</t>
  </si>
  <si>
    <t>VOLKSWAGEN GOLF GTI</t>
  </si>
  <si>
    <t>11:40</t>
  </si>
  <si>
    <t xml:space="preserve"> 92.</t>
  </si>
  <si>
    <t>TARGO PAJUR</t>
  </si>
  <si>
    <t>SIIM KÄSIK</t>
  </si>
  <si>
    <t>11:41</t>
  </si>
  <si>
    <t xml:space="preserve"> 93.</t>
  </si>
  <si>
    <t>KAIDO MÄRSS</t>
  </si>
  <si>
    <t>SANDER KLISS</t>
  </si>
  <si>
    <t>VOLKSWAGEN GOLF</t>
  </si>
  <si>
    <t>11:42</t>
  </si>
  <si>
    <t xml:space="preserve"> 94.</t>
  </si>
  <si>
    <t>JAAN ILISTOM</t>
  </si>
  <si>
    <t>AKSEL SULU</t>
  </si>
  <si>
    <t>11:43</t>
  </si>
  <si>
    <t xml:space="preserve"> 95.</t>
  </si>
  <si>
    <t>GEILO VALDMANN</t>
  </si>
  <si>
    <t>MART LOITJÄRV</t>
  </si>
  <si>
    <t>11:44</t>
  </si>
  <si>
    <t xml:space="preserve"> 96.</t>
  </si>
  <si>
    <t>MIHHAIL BORUNOV</t>
  </si>
  <si>
    <t>KAROL KARINO</t>
  </si>
  <si>
    <t>11:45</t>
  </si>
  <si>
    <t xml:space="preserve"> 97.</t>
  </si>
  <si>
    <t>SILVER SIIVELT</t>
  </si>
  <si>
    <t>IMRE JELLE</t>
  </si>
  <si>
    <t>11:46</t>
  </si>
  <si>
    <t xml:space="preserve"> 98.</t>
  </si>
  <si>
    <t>JAN SEIRE</t>
  </si>
  <si>
    <t>OLIVER SEIRE</t>
  </si>
  <si>
    <t>VAZ 21011</t>
  </si>
  <si>
    <t>11:47</t>
  </si>
  <si>
    <t xml:space="preserve"> 99.</t>
  </si>
  <si>
    <t>ANDRES MEUS</t>
  </si>
  <si>
    <t>PEETER PUNG</t>
  </si>
  <si>
    <t>A.P. KAUBATRANS</t>
  </si>
  <si>
    <t>LADA 2105</t>
  </si>
  <si>
    <t>11:48</t>
  </si>
  <si>
    <t>100.</t>
  </si>
  <si>
    <t>KRISTJAN PRIILINN</t>
  </si>
  <si>
    <t>KRISTEN PRIILINN</t>
  </si>
  <si>
    <t>KTP Rally Team</t>
  </si>
  <si>
    <t>11:49</t>
  </si>
  <si>
    <t>SANDER MIHKELS</t>
  </si>
  <si>
    <t>KRISTO POPOV</t>
  </si>
  <si>
    <t>ERGAV7</t>
  </si>
  <si>
    <t>BMW 318</t>
  </si>
  <si>
    <t>11:50</t>
  </si>
  <si>
    <t xml:space="preserve">  43/11</t>
  </si>
  <si>
    <t xml:space="preserve"> 3.57,3</t>
  </si>
  <si>
    <t xml:space="preserve"> 6.48,2</t>
  </si>
  <si>
    <t xml:space="preserve">  69/6</t>
  </si>
  <si>
    <t xml:space="preserve"> 4.00,4</t>
  </si>
  <si>
    <t xml:space="preserve">  56/19</t>
  </si>
  <si>
    <t>+ 6.59,8</t>
  </si>
  <si>
    <t xml:space="preserve">  75/25</t>
  </si>
  <si>
    <t xml:space="preserve">  31/8</t>
  </si>
  <si>
    <t xml:space="preserve">  42/10</t>
  </si>
  <si>
    <t xml:space="preserve">  41/11</t>
  </si>
  <si>
    <t xml:space="preserve">  38/8</t>
  </si>
  <si>
    <t xml:space="preserve">  34/7</t>
  </si>
  <si>
    <t xml:space="preserve"> 22/4</t>
  </si>
  <si>
    <t>1 min. hiljem</t>
  </si>
  <si>
    <t xml:space="preserve">  60/5</t>
  </si>
  <si>
    <t xml:space="preserve">  42/1</t>
  </si>
  <si>
    <t xml:space="preserve">  70/7</t>
  </si>
  <si>
    <t xml:space="preserve">  63/6</t>
  </si>
  <si>
    <t>KOTKAS/KOORT</t>
  </si>
  <si>
    <t xml:space="preserve"> 5.19,1</t>
  </si>
  <si>
    <t>UURIMÄE/PAUT</t>
  </si>
  <si>
    <t xml:space="preserve"> 5.24,2</t>
  </si>
  <si>
    <t>MITT/VARES</t>
  </si>
  <si>
    <t xml:space="preserve"> 4.05,0</t>
  </si>
  <si>
    <t xml:space="preserve"> 3.56,7</t>
  </si>
  <si>
    <t xml:space="preserve">  12/8</t>
  </si>
  <si>
    <t>KAASIK/MÄGI</t>
  </si>
  <si>
    <t xml:space="preserve"> 5.36,7</t>
  </si>
  <si>
    <t>VAGA/AUSMEES</t>
  </si>
  <si>
    <t xml:space="preserve"> 3.50,5</t>
  </si>
  <si>
    <t xml:space="preserve"> 5.30,3</t>
  </si>
  <si>
    <t>AASMÄE/SOOPALU</t>
  </si>
  <si>
    <t xml:space="preserve"> 4.01,7</t>
  </si>
  <si>
    <t xml:space="preserve"> 5.38,7</t>
  </si>
  <si>
    <t>SIRP/KESKÜLA</t>
  </si>
  <si>
    <t xml:space="preserve"> 5.37,9</t>
  </si>
  <si>
    <t xml:space="preserve">   6/4</t>
  </si>
  <si>
    <t>KÄRP/MUSTONEN</t>
  </si>
  <si>
    <t xml:space="preserve"> 4.01,6</t>
  </si>
  <si>
    <t xml:space="preserve"> 5.45,8</t>
  </si>
  <si>
    <t xml:space="preserve">   9/8</t>
  </si>
  <si>
    <t>KUUTOK/UUSTALU</t>
  </si>
  <si>
    <t xml:space="preserve"> 4.13,4</t>
  </si>
  <si>
    <t xml:space="preserve"> 5.47,0</t>
  </si>
  <si>
    <t xml:space="preserve">  21/5</t>
  </si>
  <si>
    <t>KÄRP/MÄNDLA</t>
  </si>
  <si>
    <t xml:space="preserve"> 5.56,9</t>
  </si>
  <si>
    <t xml:space="preserve">   9/1</t>
  </si>
  <si>
    <t>KASAK/KANGRO</t>
  </si>
  <si>
    <t xml:space="preserve"> 4.04,9</t>
  </si>
  <si>
    <t xml:space="preserve"> 5.57,0</t>
  </si>
  <si>
    <t xml:space="preserve"> 4.20,8</t>
  </si>
  <si>
    <t xml:space="preserve"> 4.31,8</t>
  </si>
  <si>
    <t xml:space="preserve"> 5.28,9</t>
  </si>
  <si>
    <t xml:space="preserve">  39/11</t>
  </si>
  <si>
    <t xml:space="preserve">  40/15</t>
  </si>
  <si>
    <t>AAVA/PEEGEL</t>
  </si>
  <si>
    <t xml:space="preserve"> 4.17,9</t>
  </si>
  <si>
    <t xml:space="preserve"> 5.57,6</t>
  </si>
  <si>
    <t xml:space="preserve">  23/8</t>
  </si>
  <si>
    <t xml:space="preserve"> 4.12,2</t>
  </si>
  <si>
    <t xml:space="preserve"> 4.22,4</t>
  </si>
  <si>
    <t xml:space="preserve"> 5.54,8</t>
  </si>
  <si>
    <t xml:space="preserve">  18/3</t>
  </si>
  <si>
    <t xml:space="preserve">  15/4</t>
  </si>
  <si>
    <t>BURMEISTER/JÜRIADO</t>
  </si>
  <si>
    <t xml:space="preserve"> 5.53,9</t>
  </si>
  <si>
    <t>SERBIN/TAMM</t>
  </si>
  <si>
    <t xml:space="preserve"> 3.32,5</t>
  </si>
  <si>
    <t xml:space="preserve"> 4.36,8</t>
  </si>
  <si>
    <t xml:space="preserve"> 6.26,0</t>
  </si>
  <si>
    <t xml:space="preserve">  48/12</t>
  </si>
  <si>
    <t xml:space="preserve">  58/15</t>
  </si>
  <si>
    <t>DEDE/LILLEMETS</t>
  </si>
  <si>
    <t xml:space="preserve"> 4.16,0</t>
  </si>
  <si>
    <t xml:space="preserve"> 6.00,3</t>
  </si>
  <si>
    <t xml:space="preserve">  29/7</t>
  </si>
  <si>
    <t xml:space="preserve">  20/7</t>
  </si>
  <si>
    <t xml:space="preserve">  26/10</t>
  </si>
  <si>
    <t>KLAUS/UDUSALU</t>
  </si>
  <si>
    <t xml:space="preserve"> 4.20,0</t>
  </si>
  <si>
    <t xml:space="preserve"> 4.19,0</t>
  </si>
  <si>
    <t xml:space="preserve"> 5.59,2</t>
  </si>
  <si>
    <t>STRELKOV/VENE</t>
  </si>
  <si>
    <t xml:space="preserve"> 4.19,9</t>
  </si>
  <si>
    <t xml:space="preserve">  44/14</t>
  </si>
  <si>
    <t xml:space="preserve">  18/5</t>
  </si>
  <si>
    <t>BORUNOV/KARINO</t>
  </si>
  <si>
    <t xml:space="preserve"> 4.23,7</t>
  </si>
  <si>
    <t xml:space="preserve"> 5.57,1</t>
  </si>
  <si>
    <t>KIBUSPUU/LIIBER</t>
  </si>
  <si>
    <t xml:space="preserve"> 4.16,9</t>
  </si>
  <si>
    <t xml:space="preserve"> 6.00,1</t>
  </si>
  <si>
    <t xml:space="preserve">  28/9</t>
  </si>
  <si>
    <t>TAMMOJA/TAMMOJA</t>
  </si>
  <si>
    <t xml:space="preserve"> 4.26,9</t>
  </si>
  <si>
    <t xml:space="preserve">  32/9</t>
  </si>
  <si>
    <t xml:space="preserve">  32/11</t>
  </si>
  <si>
    <t xml:space="preserve">  19/6</t>
  </si>
  <si>
    <t>KAUNIS/LEPIND</t>
  </si>
  <si>
    <t xml:space="preserve"> 4.37,1</t>
  </si>
  <si>
    <t xml:space="preserve">  50/13</t>
  </si>
  <si>
    <t>VALDMANN/LOITJÄRV</t>
  </si>
  <si>
    <t xml:space="preserve"> 6.09,2</t>
  </si>
  <si>
    <t xml:space="preserve">  17/3</t>
  </si>
  <si>
    <t>ZUKKER/TEDER</t>
  </si>
  <si>
    <t xml:space="preserve"> 4.41,8</t>
  </si>
  <si>
    <t xml:space="preserve"> 5.52,0</t>
  </si>
  <si>
    <t xml:space="preserve">  63/10</t>
  </si>
  <si>
    <t xml:space="preserve">  13/10</t>
  </si>
  <si>
    <t>SEIRE/KAUGE</t>
  </si>
  <si>
    <t xml:space="preserve"> 4.21,8</t>
  </si>
  <si>
    <t xml:space="preserve"> 6.07,1</t>
  </si>
  <si>
    <t xml:space="preserve"> 4.20,6</t>
  </si>
  <si>
    <t xml:space="preserve"> 6.11,5</t>
  </si>
  <si>
    <t xml:space="preserve">  20/4</t>
  </si>
  <si>
    <t xml:space="preserve">  40/8</t>
  </si>
  <si>
    <t>VAHER/VAHER</t>
  </si>
  <si>
    <t xml:space="preserve"> 6.07,6</t>
  </si>
  <si>
    <t xml:space="preserve">  62/2</t>
  </si>
  <si>
    <t>KANGRO/KANGRO</t>
  </si>
  <si>
    <t xml:space="preserve"> 4.36,5</t>
  </si>
  <si>
    <t xml:space="preserve"> 5.46,9</t>
  </si>
  <si>
    <t xml:space="preserve">  71/10</t>
  </si>
  <si>
    <t xml:space="preserve">  26/9</t>
  </si>
  <si>
    <t xml:space="preserve">  10/9</t>
  </si>
  <si>
    <t>RIISBERG/KIVI</t>
  </si>
  <si>
    <t xml:space="preserve"> 4.24,7</t>
  </si>
  <si>
    <t xml:space="preserve"> 4.21,3</t>
  </si>
  <si>
    <t xml:space="preserve"> 6.04,0</t>
  </si>
  <si>
    <t xml:space="preserve">  54/16</t>
  </si>
  <si>
    <t>TUUR/PIIGLI</t>
  </si>
  <si>
    <t xml:space="preserve"> 4.14,1</t>
  </si>
  <si>
    <t xml:space="preserve"> 6.06,3</t>
  </si>
  <si>
    <t xml:space="preserve">  38/10</t>
  </si>
  <si>
    <t xml:space="preserve">  30/5</t>
  </si>
  <si>
    <t>LUNTS/TEDER</t>
  </si>
  <si>
    <t xml:space="preserve"> 4.12,6</t>
  </si>
  <si>
    <t xml:space="preserve"> 6.31,3</t>
  </si>
  <si>
    <t xml:space="preserve">  19/4</t>
  </si>
  <si>
    <t>PRIILINN/PRIILINN</t>
  </si>
  <si>
    <t xml:space="preserve"> 6.12,4</t>
  </si>
  <si>
    <t xml:space="preserve">  35/3</t>
  </si>
  <si>
    <t>MÄESALU/KADAK</t>
  </si>
  <si>
    <t xml:space="preserve"> 4.25,8</t>
  </si>
  <si>
    <t xml:space="preserve"> 6.08,4</t>
  </si>
  <si>
    <t xml:space="preserve">  41/12</t>
  </si>
  <si>
    <t xml:space="preserve">  34/13</t>
  </si>
  <si>
    <t>ARU/TELLUS</t>
  </si>
  <si>
    <t xml:space="preserve"> 4.22,5</t>
  </si>
  <si>
    <t xml:space="preserve"> 6.04,3</t>
  </si>
  <si>
    <t xml:space="preserve">  43/13</t>
  </si>
  <si>
    <t xml:space="preserve">  38/14</t>
  </si>
  <si>
    <t xml:space="preserve">  28/11</t>
  </si>
  <si>
    <t xml:space="preserve"> 6.09,0</t>
  </si>
  <si>
    <t>MATIKAINEN/GUTMANN</t>
  </si>
  <si>
    <t xml:space="preserve"> 4.48,8</t>
  </si>
  <si>
    <t xml:space="preserve"> 5.51,3</t>
  </si>
  <si>
    <t xml:space="preserve">  85/25</t>
  </si>
  <si>
    <t xml:space="preserve">  12/3</t>
  </si>
  <si>
    <t>HALLING/KÜBARSEPP</t>
  </si>
  <si>
    <t xml:space="preserve"> 6.07,5</t>
  </si>
  <si>
    <t xml:space="preserve">  61/19</t>
  </si>
  <si>
    <t xml:space="preserve">  32/12</t>
  </si>
  <si>
    <t>AUENDORF/LESSUK</t>
  </si>
  <si>
    <t xml:space="preserve"> 6.16,4</t>
  </si>
  <si>
    <t xml:space="preserve">  46/10</t>
  </si>
  <si>
    <t>EESPAKK/MIKK</t>
  </si>
  <si>
    <t xml:space="preserve"> 4.27,9</t>
  </si>
  <si>
    <t xml:space="preserve"> 6.17,9</t>
  </si>
  <si>
    <t xml:space="preserve">  34/9</t>
  </si>
  <si>
    <t>HAIBA/RILLO</t>
  </si>
  <si>
    <t xml:space="preserve"> 4.38,5</t>
  </si>
  <si>
    <t xml:space="preserve"> 6.11,1</t>
  </si>
  <si>
    <t xml:space="preserve">  56/6</t>
  </si>
  <si>
    <t>VIDDER/KÜTT</t>
  </si>
  <si>
    <t xml:space="preserve"> 4.27,1</t>
  </si>
  <si>
    <t xml:space="preserve">  58/17</t>
  </si>
  <si>
    <t xml:space="preserve">  33/12</t>
  </si>
  <si>
    <t>TOIM/PIRNIPUU</t>
  </si>
  <si>
    <t xml:space="preserve"> 4.33,5</t>
  </si>
  <si>
    <t xml:space="preserve"> 6.15,5</t>
  </si>
  <si>
    <t>PLESHANOV/SHIROKOVA</t>
  </si>
  <si>
    <t xml:space="preserve"> 6.30,1</t>
  </si>
  <si>
    <t xml:space="preserve">  63/7</t>
  </si>
  <si>
    <t>LIIVRAND/LOSSMANN</t>
  </si>
  <si>
    <t xml:space="preserve"> 4.24,5</t>
  </si>
  <si>
    <t xml:space="preserve"> 4.33,0</t>
  </si>
  <si>
    <t xml:space="preserve"> 6.16,6</t>
  </si>
  <si>
    <t xml:space="preserve">  53/15</t>
  </si>
  <si>
    <t>KARK/LOORENTS</t>
  </si>
  <si>
    <t xml:space="preserve"> 4.23,4</t>
  </si>
  <si>
    <t xml:space="preserve">  47/16</t>
  </si>
  <si>
    <t xml:space="preserve">  55/18</t>
  </si>
  <si>
    <t xml:space="preserve">  44/16</t>
  </si>
  <si>
    <t>TINNO/VILU</t>
  </si>
  <si>
    <t xml:space="preserve"> 4.32,5</t>
  </si>
  <si>
    <t xml:space="preserve"> 6.16,5</t>
  </si>
  <si>
    <t xml:space="preserve">  48/1</t>
  </si>
  <si>
    <t>UUSNEEM/HOLTSMANN</t>
  </si>
  <si>
    <t xml:space="preserve"> 6.15,8</t>
  </si>
  <si>
    <t xml:space="preserve">  48/11</t>
  </si>
  <si>
    <t xml:space="preserve">  64/16</t>
  </si>
  <si>
    <t>TAMMEL/TAMMEL</t>
  </si>
  <si>
    <t xml:space="preserve"> 4.34,0</t>
  </si>
  <si>
    <t xml:space="preserve"> 4.28,6</t>
  </si>
  <si>
    <t xml:space="preserve"> 6.23,1</t>
  </si>
  <si>
    <t xml:space="preserve">  66/19</t>
  </si>
  <si>
    <t xml:space="preserve">  37/13</t>
  </si>
  <si>
    <t xml:space="preserve">  54/19</t>
  </si>
  <si>
    <t xml:space="preserve"> 4.22,3</t>
  </si>
  <si>
    <t xml:space="preserve"> 6.29,4</t>
  </si>
  <si>
    <t xml:space="preserve">  49/5</t>
  </si>
  <si>
    <t xml:space="preserve">  60/6</t>
  </si>
  <si>
    <t>SAANKÜLL/OJAVIIR</t>
  </si>
  <si>
    <t xml:space="preserve"> 6.18,9</t>
  </si>
  <si>
    <t xml:space="preserve">  45/15</t>
  </si>
  <si>
    <t xml:space="preserve">  67/21</t>
  </si>
  <si>
    <t xml:space="preserve">  51/17</t>
  </si>
  <si>
    <t>MEUS/PUNG</t>
  </si>
  <si>
    <t xml:space="preserve"> 4.32,4</t>
  </si>
  <si>
    <t xml:space="preserve"> 6.25,4</t>
  </si>
  <si>
    <t xml:space="preserve">  57/5</t>
  </si>
  <si>
    <t>SCHWARZSTEIN/KIIVER</t>
  </si>
  <si>
    <t xml:space="preserve"> 4.06,4</t>
  </si>
  <si>
    <t xml:space="preserve"> 4.52,7</t>
  </si>
  <si>
    <t xml:space="preserve"> 6.32,4</t>
  </si>
  <si>
    <t>SOE/SOE</t>
  </si>
  <si>
    <t xml:space="preserve"> 4.25,1</t>
  </si>
  <si>
    <t xml:space="preserve"> 6.30,8</t>
  </si>
  <si>
    <t xml:space="preserve">  60/7</t>
  </si>
  <si>
    <t xml:space="preserve">  66/7</t>
  </si>
  <si>
    <t>ROOP/TOBIAS</t>
  </si>
  <si>
    <t xml:space="preserve"> 4.52,6</t>
  </si>
  <si>
    <t xml:space="preserve"> 6.25,3</t>
  </si>
  <si>
    <t xml:space="preserve"> 4.23,9</t>
  </si>
  <si>
    <t xml:space="preserve"> 4.38,9</t>
  </si>
  <si>
    <t xml:space="preserve"> 6.38,4</t>
  </si>
  <si>
    <t>MÄE/VOLMSEN</t>
  </si>
  <si>
    <t xml:space="preserve"> 4.37,4</t>
  </si>
  <si>
    <t xml:space="preserve"> 6.39,4</t>
  </si>
  <si>
    <t xml:space="preserve">  52/14</t>
  </si>
  <si>
    <t xml:space="preserve">  51/14</t>
  </si>
  <si>
    <t xml:space="preserve">  74/18</t>
  </si>
  <si>
    <t>PAJUR/KÄSIK</t>
  </si>
  <si>
    <t xml:space="preserve"> 4.57,4</t>
  </si>
  <si>
    <t xml:space="preserve"> 6.14,7</t>
  </si>
  <si>
    <t xml:space="preserve">  61/18</t>
  </si>
  <si>
    <t>ROOSILEHT/UESSON</t>
  </si>
  <si>
    <t xml:space="preserve"> 4.26,8</t>
  </si>
  <si>
    <t xml:space="preserve"> 6.55,0</t>
  </si>
  <si>
    <t xml:space="preserve">  56/17</t>
  </si>
  <si>
    <t xml:space="preserve">  87/20</t>
  </si>
  <si>
    <t>SEIRE/SEIRE</t>
  </si>
  <si>
    <t xml:space="preserve"> 4.56,1</t>
  </si>
  <si>
    <t xml:space="preserve"> 4.37,9</t>
  </si>
  <si>
    <t xml:space="preserve">  89/11</t>
  </si>
  <si>
    <t xml:space="preserve">  38/3</t>
  </si>
  <si>
    <t>PIIPUU/MÄGI</t>
  </si>
  <si>
    <t xml:space="preserve"> 4.45,8</t>
  </si>
  <si>
    <t xml:space="preserve"> 6.20,3</t>
  </si>
  <si>
    <t xml:space="preserve">  72/20</t>
  </si>
  <si>
    <t xml:space="preserve">  65/20</t>
  </si>
  <si>
    <t xml:space="preserve">  52/18</t>
  </si>
  <si>
    <t>SEMET/VULF</t>
  </si>
  <si>
    <t xml:space="preserve"> 4.39,9</t>
  </si>
  <si>
    <t xml:space="preserve"> 4.37,8</t>
  </si>
  <si>
    <t xml:space="preserve"> 6.28,4</t>
  </si>
  <si>
    <t xml:space="preserve">  74/21</t>
  </si>
  <si>
    <t xml:space="preserve">  53/17</t>
  </si>
  <si>
    <t xml:space="preserve">  59/20</t>
  </si>
  <si>
    <t>KELLAMOV/MÄESTU</t>
  </si>
  <si>
    <t xml:space="preserve"> 4.38,6</t>
  </si>
  <si>
    <t xml:space="preserve"> 6.24,7</t>
  </si>
  <si>
    <t xml:space="preserve">  57/2</t>
  </si>
  <si>
    <t xml:space="preserve">  55/2</t>
  </si>
  <si>
    <t>MARTIN SAAR/SAAR</t>
  </si>
  <si>
    <t xml:space="preserve"> 4.37,6</t>
  </si>
  <si>
    <t xml:space="preserve"> 6.30,4</t>
  </si>
  <si>
    <t xml:space="preserve">  75/5</t>
  </si>
  <si>
    <t>SARV/SARV</t>
  </si>
  <si>
    <t xml:space="preserve"> 5.28,0</t>
  </si>
  <si>
    <t xml:space="preserve"> 4.26,3</t>
  </si>
  <si>
    <t xml:space="preserve"> 5.55,5</t>
  </si>
  <si>
    <t xml:space="preserve">  96/24</t>
  </si>
  <si>
    <t>JÜRGENSON/PALMITS</t>
  </si>
  <si>
    <t xml:space="preserve"> 4.23,8</t>
  </si>
  <si>
    <t xml:space="preserve"> 6.30,0</t>
  </si>
  <si>
    <t xml:space="preserve">  76/18</t>
  </si>
  <si>
    <t xml:space="preserve">  62/16</t>
  </si>
  <si>
    <t>KLEMMER/KLEMMER</t>
  </si>
  <si>
    <t xml:space="preserve"> 4.35,1</t>
  </si>
  <si>
    <t xml:space="preserve"> 6.38,8</t>
  </si>
  <si>
    <t xml:space="preserve">  75/22</t>
  </si>
  <si>
    <t>JAAGO/KANTSIK</t>
  </si>
  <si>
    <t xml:space="preserve"> 4.35,0</t>
  </si>
  <si>
    <t xml:space="preserve"> 6.50,4</t>
  </si>
  <si>
    <t xml:space="preserve">  83/9</t>
  </si>
  <si>
    <t>JAKOBI/JAKOBI</t>
  </si>
  <si>
    <t xml:space="preserve"> 4.47,6</t>
  </si>
  <si>
    <t xml:space="preserve"> 6.29,5</t>
  </si>
  <si>
    <t xml:space="preserve">  73/7</t>
  </si>
  <si>
    <t xml:space="preserve">  68/8</t>
  </si>
  <si>
    <t>JOHANSON/SÄDE</t>
  </si>
  <si>
    <t xml:space="preserve"> 4.45,0</t>
  </si>
  <si>
    <t xml:space="preserve"> 4.49,7</t>
  </si>
  <si>
    <t xml:space="preserve"> 6.32,7</t>
  </si>
  <si>
    <t xml:space="preserve">  80/23</t>
  </si>
  <si>
    <t xml:space="preserve">  70/23</t>
  </si>
  <si>
    <t>PAJU/UDUMÄE</t>
  </si>
  <si>
    <t xml:space="preserve"> 4.48,3</t>
  </si>
  <si>
    <t xml:space="preserve"> 4.49,1</t>
  </si>
  <si>
    <t xml:space="preserve">  84/24</t>
  </si>
  <si>
    <t xml:space="preserve">  69/22</t>
  </si>
  <si>
    <t xml:space="preserve">  63/21</t>
  </si>
  <si>
    <t>LEPP/LEPP</t>
  </si>
  <si>
    <t xml:space="preserve"> 4.27,6</t>
  </si>
  <si>
    <t xml:space="preserve"> 4.51,6</t>
  </si>
  <si>
    <t xml:space="preserve"> 6.49,2</t>
  </si>
  <si>
    <t>POOM/VAHUR</t>
  </si>
  <si>
    <t xml:space="preserve"> 7.06,5</t>
  </si>
  <si>
    <t xml:space="preserve">  91/22</t>
  </si>
  <si>
    <t>ARULA/KASELOO</t>
  </si>
  <si>
    <t xml:space="preserve"> 4.09,6</t>
  </si>
  <si>
    <t xml:space="preserve">  97/8</t>
  </si>
  <si>
    <t>ARULA/EELMAA</t>
  </si>
  <si>
    <t xml:space="preserve"> 4.56,8</t>
  </si>
  <si>
    <t xml:space="preserve"> 6.46,9</t>
  </si>
  <si>
    <t xml:space="preserve">  63/18</t>
  </si>
  <si>
    <t xml:space="preserve">  78/26</t>
  </si>
  <si>
    <t xml:space="preserve"> 4.34,4</t>
  </si>
  <si>
    <t xml:space="preserve"> 4.58,4</t>
  </si>
  <si>
    <t xml:space="preserve"> 6.45,5</t>
  </si>
  <si>
    <t xml:space="preserve">  82/5</t>
  </si>
  <si>
    <t>ILISTOM/SULU</t>
  </si>
  <si>
    <t xml:space="preserve"> 4.52,2</t>
  </si>
  <si>
    <t xml:space="preserve"> 6.38,3</t>
  </si>
  <si>
    <t xml:space="preserve">  87/21</t>
  </si>
  <si>
    <t xml:space="preserve">  72/17</t>
  </si>
  <si>
    <t xml:space="preserve">  70/17</t>
  </si>
  <si>
    <t>JUHE/KIMBER</t>
  </si>
  <si>
    <t xml:space="preserve"> 4.44,6</t>
  </si>
  <si>
    <t xml:space="preserve"> 4.46,4</t>
  </si>
  <si>
    <t xml:space="preserve"> 6.51,2</t>
  </si>
  <si>
    <t xml:space="preserve">  66/3</t>
  </si>
  <si>
    <t xml:space="preserve">  84/5</t>
  </si>
  <si>
    <t>LEPP/KOPPEL</t>
  </si>
  <si>
    <t xml:space="preserve"> 4.54,0</t>
  </si>
  <si>
    <t xml:space="preserve"> 6.52,8</t>
  </si>
  <si>
    <t xml:space="preserve">  75/4</t>
  </si>
  <si>
    <t>LAUPA/LAUPA</t>
  </si>
  <si>
    <t xml:space="preserve"> 4.45,5</t>
  </si>
  <si>
    <t xml:space="preserve"> 4.56,5</t>
  </si>
  <si>
    <t xml:space="preserve"> 6.43,4</t>
  </si>
  <si>
    <t xml:space="preserve">  76/8</t>
  </si>
  <si>
    <t>HANSSON/KASE</t>
  </si>
  <si>
    <t xml:space="preserve"> 6.09,4</t>
  </si>
  <si>
    <t xml:space="preserve">  35/10</t>
  </si>
  <si>
    <t xml:space="preserve">  37/14</t>
  </si>
  <si>
    <t>AUENDORF/VILTROP</t>
  </si>
  <si>
    <t xml:space="preserve"> 5.06,7</t>
  </si>
  <si>
    <t xml:space="preserve"> 6.47,6</t>
  </si>
  <si>
    <t xml:space="preserve">  68/7</t>
  </si>
  <si>
    <t>HANSEN/TEDRE</t>
  </si>
  <si>
    <t xml:space="preserve"> 4.49,9</t>
  </si>
  <si>
    <t xml:space="preserve"> 6.59,1</t>
  </si>
  <si>
    <t xml:space="preserve">  89/10</t>
  </si>
  <si>
    <t>TAAL/KALLASMAA</t>
  </si>
  <si>
    <t xml:space="preserve"> 4.55,3</t>
  </si>
  <si>
    <t xml:space="preserve"> 5.18,8</t>
  </si>
  <si>
    <t xml:space="preserve"> 6.47,9</t>
  </si>
  <si>
    <t xml:space="preserve">  88/4</t>
  </si>
  <si>
    <t>KALLAS/J6EMÄGI</t>
  </si>
  <si>
    <t xml:space="preserve"> 5.00,9</t>
  </si>
  <si>
    <t xml:space="preserve"> 5.07,9</t>
  </si>
  <si>
    <t xml:space="preserve"> 6.58,1</t>
  </si>
  <si>
    <t xml:space="preserve">  90/22</t>
  </si>
  <si>
    <t xml:space="preserve">  88/21</t>
  </si>
  <si>
    <t>REIMAL/REIMAL</t>
  </si>
  <si>
    <t xml:space="preserve"> 5.29,3</t>
  </si>
  <si>
    <t xml:space="preserve"> 7.10,9</t>
  </si>
  <si>
    <t>SIIVELT/JELLE</t>
  </si>
  <si>
    <t xml:space="preserve"> 4.42,8</t>
  </si>
  <si>
    <t xml:space="preserve"> 6.39,2</t>
  </si>
  <si>
    <t xml:space="preserve">  94/5</t>
  </si>
  <si>
    <t xml:space="preserve"> 4.46,0</t>
  </si>
  <si>
    <t xml:space="preserve"> 5.15,8</t>
  </si>
  <si>
    <t xml:space="preserve"> 7.29,4</t>
  </si>
  <si>
    <t xml:space="preserve">  87/5</t>
  </si>
  <si>
    <t>ILD/ILD</t>
  </si>
  <si>
    <t xml:space="preserve"> 5.17,7</t>
  </si>
  <si>
    <t xml:space="preserve"> 5.14,7</t>
  </si>
  <si>
    <t xml:space="preserve"> 7.03,4</t>
  </si>
  <si>
    <t xml:space="preserve">  95/27</t>
  </si>
  <si>
    <t xml:space="preserve">  90/27</t>
  </si>
  <si>
    <t>MIHKELS/POPOV</t>
  </si>
  <si>
    <t xml:space="preserve"> 4.31,1</t>
  </si>
  <si>
    <t xml:space="preserve"> 6.22,4</t>
  </si>
  <si>
    <t xml:space="preserve">  62/19</t>
  </si>
  <si>
    <t xml:space="preserve">  53/14</t>
  </si>
  <si>
    <t>MEOS/SILE</t>
  </si>
  <si>
    <t xml:space="preserve"> 5.49,2</t>
  </si>
  <si>
    <t xml:space="preserve"> 6.54,0</t>
  </si>
  <si>
    <t xml:space="preserve">  93/5</t>
  </si>
  <si>
    <t>ROOSIMETS/ENOK</t>
  </si>
  <si>
    <t xml:space="preserve"> 5.04,3</t>
  </si>
  <si>
    <t xml:space="preserve"> 7.14,4</t>
  </si>
  <si>
    <t xml:space="preserve">  92/23</t>
  </si>
  <si>
    <t xml:space="preserve">  93/23</t>
  </si>
  <si>
    <t xml:space="preserve"> 5.12,8</t>
  </si>
  <si>
    <t xml:space="preserve"> 5.34,8</t>
  </si>
  <si>
    <t xml:space="preserve"> 7.48,0</t>
  </si>
  <si>
    <t xml:space="preserve">  94/7</t>
  </si>
  <si>
    <t xml:space="preserve">  95/7</t>
  </si>
  <si>
    <t>JAANUS/TAMM</t>
  </si>
  <si>
    <t xml:space="preserve"> 4.58,7</t>
  </si>
  <si>
    <t xml:space="preserve"> 9.04,1</t>
  </si>
  <si>
    <t xml:space="preserve">  96/11</t>
  </si>
  <si>
    <t>MÄRSS/KLISS</t>
  </si>
  <si>
    <t xml:space="preserve"> 4.35,8</t>
  </si>
  <si>
    <t xml:space="preserve"> 8.44,0</t>
  </si>
  <si>
    <t xml:space="preserve"> 6.47,8</t>
  </si>
  <si>
    <t xml:space="preserve">  69/20</t>
  </si>
  <si>
    <t xml:space="preserve">  98/24</t>
  </si>
  <si>
    <t xml:space="preserve">  80/19</t>
  </si>
  <si>
    <t>13.06,2</t>
  </si>
  <si>
    <t xml:space="preserve"> 4.57,7</t>
  </si>
  <si>
    <t xml:space="preserve"> 6.39,9</t>
  </si>
  <si>
    <t xml:space="preserve">  98/28</t>
  </si>
  <si>
    <t>VESILOO/VAIDLO</t>
  </si>
  <si>
    <t xml:space="preserve"> 5.03,9</t>
  </si>
  <si>
    <t>24.39,7</t>
  </si>
  <si>
    <t xml:space="preserve">  91/26</t>
  </si>
  <si>
    <t xml:space="preserve">  88/27</t>
  </si>
  <si>
    <t xml:space="preserve">  97/28</t>
  </si>
  <si>
    <t>LEPP/TRAVE</t>
  </si>
  <si>
    <t xml:space="preserve"> 5.20,2</t>
  </si>
  <si>
    <t>29.23,7</t>
  </si>
  <si>
    <t>VÄNT/SEPP</t>
  </si>
  <si>
    <t>SAAPAR/KANGUR</t>
  </si>
  <si>
    <t>Väike-MaarjaI</t>
  </si>
  <si>
    <t xml:space="preserve">  74.03 km/h</t>
  </si>
  <si>
    <t xml:space="preserve">  69.53 km/h</t>
  </si>
  <si>
    <t xml:space="preserve">  80.13 km/h</t>
  </si>
  <si>
    <t xml:space="preserve">  66.13 km/h</t>
  </si>
  <si>
    <t xml:space="preserve">  69.76 km/h</t>
  </si>
  <si>
    <t xml:space="preserve">  71.64 km/h</t>
  </si>
  <si>
    <t xml:space="preserve">  67.04 km/h</t>
  </si>
  <si>
    <t xml:space="preserve">  63.30 km/h</t>
  </si>
  <si>
    <t xml:space="preserve"> 4.73 km</t>
  </si>
  <si>
    <t xml:space="preserve"> 19 KOTKAS/KOORT</t>
  </si>
  <si>
    <t xml:space="preserve"> 30 KASAK/KANGRO</t>
  </si>
  <si>
    <t xml:space="preserve"> 33 SERBIN/TAMM</t>
  </si>
  <si>
    <t xml:space="preserve"> 54 ROOP/TOBIAS</t>
  </si>
  <si>
    <t xml:space="preserve"> 14 KÄRP/MÄNDLA</t>
  </si>
  <si>
    <t xml:space="preserve">  6 VAHER/VAHER</t>
  </si>
  <si>
    <t>101 PRIILINN/PRIILINN</t>
  </si>
  <si>
    <t xml:space="preserve"> 63 TINNO/VILU</t>
  </si>
  <si>
    <t>ÄntuI</t>
  </si>
  <si>
    <t xml:space="preserve">  55.21 km/h</t>
  </si>
  <si>
    <t xml:space="preserve">  52.23 km/h</t>
  </si>
  <si>
    <t xml:space="preserve">  50.28 km/h</t>
  </si>
  <si>
    <t xml:space="preserve">  46.86 km/h</t>
  </si>
  <si>
    <t xml:space="preserve">  52.36 km/h</t>
  </si>
  <si>
    <t xml:space="preserve">  47.07 km/h</t>
  </si>
  <si>
    <t xml:space="preserve">  50.46 km/h</t>
  </si>
  <si>
    <t xml:space="preserve">  47.96 km/h</t>
  </si>
  <si>
    <t xml:space="preserve"> 3.63 km</t>
  </si>
  <si>
    <t xml:space="preserve"> 77 MITT/VARES</t>
  </si>
  <si>
    <t xml:space="preserve"> 81 LUNTS/TEDER</t>
  </si>
  <si>
    <t xml:space="preserve"> 96 VALDMANN/LOITJÄRV</t>
  </si>
  <si>
    <t xml:space="preserve"> 61 N6UAKAS/MÄND</t>
  </si>
  <si>
    <t xml:space="preserve">  9 ARULA/KASELOO</t>
  </si>
  <si>
    <t xml:space="preserve">  7 MARTIN SAAR/SAAR</t>
  </si>
  <si>
    <t xml:space="preserve"> 37 KLAUS/UDUSALU</t>
  </si>
  <si>
    <t>M6isamaaI</t>
  </si>
  <si>
    <t xml:space="preserve">  69.16 km/h</t>
  </si>
  <si>
    <t xml:space="preserve">  67.10 km/h</t>
  </si>
  <si>
    <t xml:space="preserve">  62.15 km/h</t>
  </si>
  <si>
    <t xml:space="preserve">  57.27 km/h</t>
  </si>
  <si>
    <t xml:space="preserve">  61.83 km/h</t>
  </si>
  <si>
    <t xml:space="preserve">  60.03 km/h</t>
  </si>
  <si>
    <t xml:space="preserve">  62.36 km/h</t>
  </si>
  <si>
    <t xml:space="preserve">  58.61 km/h</t>
  </si>
  <si>
    <t xml:space="preserve"> 6.13 km</t>
  </si>
  <si>
    <t xml:space="preserve"> 25 N6GU/N6GU</t>
  </si>
  <si>
    <t xml:space="preserve"> 32 KAUNIS/LEPIND</t>
  </si>
  <si>
    <t xml:space="preserve"> 41 BURMEISTER/JÜRIADO</t>
  </si>
  <si>
    <t>Väike-MaarjaII</t>
  </si>
  <si>
    <t>ÄntuII</t>
  </si>
  <si>
    <t>M6isamaaII</t>
  </si>
  <si>
    <t>P6llukasI</t>
  </si>
  <si>
    <t xml:space="preserve"> 5.06 km</t>
  </si>
  <si>
    <t>SandiväsitajaI</t>
  </si>
  <si>
    <t xml:space="preserve"> 4.18 km</t>
  </si>
  <si>
    <t>SalutaguseI</t>
  </si>
  <si>
    <t xml:space="preserve"> 4.56 km</t>
  </si>
  <si>
    <t>P6llukasII</t>
  </si>
  <si>
    <t>SandiväsitajaII</t>
  </si>
  <si>
    <t>SalutaguseII</t>
  </si>
  <si>
    <t>Total 56.58 km</t>
  </si>
  <si>
    <t>AKP3A</t>
  </si>
  <si>
    <t xml:space="preserve"> 3.46,8</t>
  </si>
  <si>
    <t xml:space="preserve"> 3.52,3</t>
  </si>
  <si>
    <t xml:space="preserve"> 5.12,2</t>
  </si>
  <si>
    <t xml:space="preserve"> 3.56,2</t>
  </si>
  <si>
    <t xml:space="preserve"> 5.15,2</t>
  </si>
  <si>
    <t xml:space="preserve"> 3.46,4</t>
  </si>
  <si>
    <t xml:space="preserve"> 5.19,3</t>
  </si>
  <si>
    <t xml:space="preserve"> 5.27,1</t>
  </si>
  <si>
    <t xml:space="preserve"> 5.37,2</t>
  </si>
  <si>
    <t xml:space="preserve"> 3.56,8</t>
  </si>
  <si>
    <t xml:space="preserve"> 5.34,3</t>
  </si>
  <si>
    <t xml:space="preserve"> 4.03,8</t>
  </si>
  <si>
    <t xml:space="preserve"> 4.04,5</t>
  </si>
  <si>
    <t xml:space="preserve"> 5.47,4</t>
  </si>
  <si>
    <t xml:space="preserve"> 3.59,2</t>
  </si>
  <si>
    <t xml:space="preserve"> 5.38,8</t>
  </si>
  <si>
    <t xml:space="preserve"> 5.48,0</t>
  </si>
  <si>
    <t xml:space="preserve"> 5.43,7</t>
  </si>
  <si>
    <t xml:space="preserve">   8/8</t>
  </si>
  <si>
    <t xml:space="preserve"> 3.58,2</t>
  </si>
  <si>
    <t xml:space="preserve"> 5.48,3</t>
  </si>
  <si>
    <t xml:space="preserve"> 4.02,8</t>
  </si>
  <si>
    <t xml:space="preserve"> 5.51,9</t>
  </si>
  <si>
    <t xml:space="preserve"> 4.15,9</t>
  </si>
  <si>
    <t xml:space="preserve"> 5.42,6</t>
  </si>
  <si>
    <t xml:space="preserve"> 4.09,7</t>
  </si>
  <si>
    <t xml:space="preserve"> 5.45,2</t>
  </si>
  <si>
    <t xml:space="preserve">  20/5</t>
  </si>
  <si>
    <t xml:space="preserve"> 6.04,6</t>
  </si>
  <si>
    <t xml:space="preserve"> 5.56,5</t>
  </si>
  <si>
    <t xml:space="preserve"> 5.55,3</t>
  </si>
  <si>
    <t xml:space="preserve"> 6.04,4</t>
  </si>
  <si>
    <t xml:space="preserve">  25/5</t>
  </si>
  <si>
    <t xml:space="preserve"> 4.27,2</t>
  </si>
  <si>
    <t xml:space="preserve"> 5.52,6</t>
  </si>
  <si>
    <t xml:space="preserve"> 4.11,9</t>
  </si>
  <si>
    <t xml:space="preserve"> 6.00,7</t>
  </si>
  <si>
    <t xml:space="preserve">  24/4</t>
  </si>
  <si>
    <t xml:space="preserve"> 4.06,9</t>
  </si>
  <si>
    <t xml:space="preserve"> 5.53,2</t>
  </si>
  <si>
    <t xml:space="preserve"> 5.58,8</t>
  </si>
  <si>
    <t xml:space="preserve"> 5.46,2</t>
  </si>
  <si>
    <t xml:space="preserve"> 4.26,0</t>
  </si>
  <si>
    <t xml:space="preserve"> 4.29,6</t>
  </si>
  <si>
    <t xml:space="preserve"> 6.12,9</t>
  </si>
  <si>
    <t xml:space="preserve">  39/12</t>
  </si>
  <si>
    <t xml:space="preserve">  43/14</t>
  </si>
  <si>
    <t xml:space="preserve"> 4.23,5</t>
  </si>
  <si>
    <t xml:space="preserve">  25/7</t>
  </si>
  <si>
    <t xml:space="preserve"> 6.01,6</t>
  </si>
  <si>
    <t xml:space="preserve"> 4.18,1</t>
  </si>
  <si>
    <t xml:space="preserve"> 5.51,2</t>
  </si>
  <si>
    <t xml:space="preserve"> 6.05,0</t>
  </si>
  <si>
    <t xml:space="preserve"> 4.19,7</t>
  </si>
  <si>
    <t xml:space="preserve"> 4.34,5</t>
  </si>
  <si>
    <t xml:space="preserve"> 6.20,8</t>
  </si>
  <si>
    <t xml:space="preserve"> 6.01,7</t>
  </si>
  <si>
    <t xml:space="preserve"> 4.13,8</t>
  </si>
  <si>
    <t xml:space="preserve"> 6.29,6</t>
  </si>
  <si>
    <t xml:space="preserve"> 6.02,0</t>
  </si>
  <si>
    <t xml:space="preserve"> 4.22,1</t>
  </si>
  <si>
    <t xml:space="preserve"> 4.30,8</t>
  </si>
  <si>
    <t xml:space="preserve"> 4.20,4</t>
  </si>
  <si>
    <t xml:space="preserve"> 6.06,8</t>
  </si>
  <si>
    <t xml:space="preserve"> 6.05,8</t>
  </si>
  <si>
    <t xml:space="preserve"> 6.02,9</t>
  </si>
  <si>
    <t xml:space="preserve"> 4.39,4</t>
  </si>
  <si>
    <t xml:space="preserve"> 6.11,3</t>
  </si>
  <si>
    <t xml:space="preserve">  46/12</t>
  </si>
  <si>
    <t xml:space="preserve"> 6.08,8</t>
  </si>
  <si>
    <t xml:space="preserve"> 6.30,2</t>
  </si>
  <si>
    <t xml:space="preserve">  60/18</t>
  </si>
  <si>
    <t xml:space="preserve">  55/15</t>
  </si>
  <si>
    <t xml:space="preserve"> 6.29,2</t>
  </si>
  <si>
    <t xml:space="preserve"> 5.03,3</t>
  </si>
  <si>
    <t xml:space="preserve"> 6.33,4</t>
  </si>
  <si>
    <t xml:space="preserve"> 6.12,8</t>
  </si>
  <si>
    <t xml:space="preserve">  42/13</t>
  </si>
  <si>
    <t xml:space="preserve"> 4.43,1</t>
  </si>
  <si>
    <t xml:space="preserve"> 6.17,3</t>
  </si>
  <si>
    <t xml:space="preserve"> 6.23,9</t>
  </si>
  <si>
    <t xml:space="preserve"> 4.43,0</t>
  </si>
  <si>
    <t xml:space="preserve"> 6.04,1</t>
  </si>
  <si>
    <t xml:space="preserve"> 4.45,9</t>
  </si>
  <si>
    <t xml:space="preserve"> 6.20,0</t>
  </si>
  <si>
    <t xml:space="preserve">  45/13</t>
  </si>
  <si>
    <t xml:space="preserve">  40/11</t>
  </si>
  <si>
    <t xml:space="preserve"> 4.37,3</t>
  </si>
  <si>
    <t xml:space="preserve"> 6.30,9</t>
  </si>
  <si>
    <t xml:space="preserve"> 4.59,3</t>
  </si>
  <si>
    <t xml:space="preserve"> 4.41,1</t>
  </si>
  <si>
    <t xml:space="preserve"> 6.14,1</t>
  </si>
  <si>
    <t xml:space="preserve"> 8.34,2</t>
  </si>
  <si>
    <t xml:space="preserve"> 4.26,7</t>
  </si>
  <si>
    <t xml:space="preserve"> 6.32,8</t>
  </si>
  <si>
    <t xml:space="preserve"> 4.34,7</t>
  </si>
  <si>
    <t xml:space="preserve"> 4.44,3</t>
  </si>
  <si>
    <t xml:space="preserve"> 6.34,1</t>
  </si>
  <si>
    <t xml:space="preserve"> 4.59,8</t>
  </si>
  <si>
    <t xml:space="preserve"> 4.50,9</t>
  </si>
  <si>
    <t xml:space="preserve"> 4.33,8</t>
  </si>
  <si>
    <t xml:space="preserve"> 4.58,9</t>
  </si>
  <si>
    <t xml:space="preserve"> 6.44,3</t>
  </si>
  <si>
    <t xml:space="preserve"> 4.48,0</t>
  </si>
  <si>
    <t xml:space="preserve"> 6.41,0</t>
  </si>
  <si>
    <t xml:space="preserve"> 5.02,1</t>
  </si>
  <si>
    <t xml:space="preserve"> 6.50,6</t>
  </si>
  <si>
    <t xml:space="preserve"> 4.45,3</t>
  </si>
  <si>
    <t xml:space="preserve"> 4.51,4</t>
  </si>
  <si>
    <t xml:space="preserve"> 6.46,6</t>
  </si>
  <si>
    <t xml:space="preserve"> 4.39,1</t>
  </si>
  <si>
    <t xml:space="preserve"> 4.48,2</t>
  </si>
  <si>
    <t xml:space="preserve"> 4.36,2</t>
  </si>
  <si>
    <t xml:space="preserve"> 7.07,8</t>
  </si>
  <si>
    <t xml:space="preserve"> 4.31,0</t>
  </si>
  <si>
    <t>13.10,5</t>
  </si>
  <si>
    <t xml:space="preserve">  49/14</t>
  </si>
  <si>
    <t xml:space="preserve"> 4.53,4</t>
  </si>
  <si>
    <t xml:space="preserve"> 5.10,6</t>
  </si>
  <si>
    <t>10.57,4</t>
  </si>
  <si>
    <t xml:space="preserve"> 6.09,9</t>
  </si>
  <si>
    <t xml:space="preserve"> 7.19,4</t>
  </si>
  <si>
    <t xml:space="preserve"> 7.42,6</t>
  </si>
  <si>
    <t xml:space="preserve"> 4.37,7</t>
  </si>
  <si>
    <t xml:space="preserve"> 6.29,1</t>
  </si>
  <si>
    <t xml:space="preserve"> 4.23,2</t>
  </si>
  <si>
    <t xml:space="preserve"> 6.10,0</t>
  </si>
  <si>
    <t xml:space="preserve"> 3.49,5</t>
  </si>
  <si>
    <t xml:space="preserve"> 5.16,6</t>
  </si>
  <si>
    <t xml:space="preserve">   9/9</t>
  </si>
  <si>
    <t xml:space="preserve"> 4.06,0</t>
  </si>
  <si>
    <t xml:space="preserve"> 5.44,0</t>
  </si>
  <si>
    <t xml:space="preserve">  16/3</t>
  </si>
  <si>
    <t xml:space="preserve">  20/6</t>
  </si>
  <si>
    <t xml:space="preserve">  16/4</t>
  </si>
  <si>
    <t xml:space="preserve">  12/10</t>
  </si>
  <si>
    <t xml:space="preserve">  41/9</t>
  </si>
  <si>
    <t xml:space="preserve">  44/13</t>
  </si>
  <si>
    <t xml:space="preserve"> 5.51,8</t>
  </si>
  <si>
    <t xml:space="preserve">  24/6</t>
  </si>
  <si>
    <t xml:space="preserve">  24/3</t>
  </si>
  <si>
    <t xml:space="preserve"> 4.10,4</t>
  </si>
  <si>
    <t xml:space="preserve"> 5.44,8</t>
  </si>
  <si>
    <t xml:space="preserve">  32/6</t>
  </si>
  <si>
    <t xml:space="preserve"> 4.07,0</t>
  </si>
  <si>
    <t xml:space="preserve"> 4.19,3</t>
  </si>
  <si>
    <t xml:space="preserve"> 5.40,2</t>
  </si>
  <si>
    <t xml:space="preserve">  33/7</t>
  </si>
  <si>
    <t xml:space="preserve"> 4.28,4</t>
  </si>
  <si>
    <t xml:space="preserve"> 5.53,8</t>
  </si>
  <si>
    <t xml:space="preserve">  43/12</t>
  </si>
  <si>
    <t xml:space="preserve">  52/16</t>
  </si>
  <si>
    <t xml:space="preserve">  51/13</t>
  </si>
  <si>
    <t xml:space="preserve">  27/9</t>
  </si>
  <si>
    <t xml:space="preserve"> 6.03,1</t>
  </si>
  <si>
    <t xml:space="preserve">  35/8</t>
  </si>
  <si>
    <t xml:space="preserve"> 4.25,7</t>
  </si>
  <si>
    <t xml:space="preserve"> 5.52,5</t>
  </si>
  <si>
    <t xml:space="preserve">  31/9</t>
  </si>
  <si>
    <t xml:space="preserve">  45/12</t>
  </si>
  <si>
    <t xml:space="preserve">  26/8</t>
  </si>
  <si>
    <t xml:space="preserve"> 5.56,3</t>
  </si>
  <si>
    <t xml:space="preserve">  90/23</t>
  </si>
  <si>
    <t xml:space="preserve">  54/18</t>
  </si>
  <si>
    <t xml:space="preserve">  57/19</t>
  </si>
  <si>
    <t xml:space="preserve">  39/8</t>
  </si>
  <si>
    <t xml:space="preserve">  35/12</t>
  </si>
  <si>
    <t xml:space="preserve">  47/13</t>
  </si>
  <si>
    <t xml:space="preserve">  26/4</t>
  </si>
  <si>
    <t xml:space="preserve">  29/8</t>
  </si>
  <si>
    <t xml:space="preserve">  39/10</t>
  </si>
  <si>
    <t xml:space="preserve">  47/15</t>
  </si>
  <si>
    <t xml:space="preserve">  47/14</t>
  </si>
  <si>
    <t xml:space="preserve">  50/15</t>
  </si>
  <si>
    <t xml:space="preserve">  66/21</t>
  </si>
  <si>
    <t xml:space="preserve">  32/3</t>
  </si>
  <si>
    <t xml:space="preserve">  72/8</t>
  </si>
  <si>
    <t xml:space="preserve">  59/17</t>
  </si>
  <si>
    <t xml:space="preserve">  49/15</t>
  </si>
  <si>
    <t xml:space="preserve"> 4.27,3</t>
  </si>
  <si>
    <t xml:space="preserve"> 6.13,0</t>
  </si>
  <si>
    <t xml:space="preserve">  63/5</t>
  </si>
  <si>
    <t xml:space="preserve"> 6.07,0</t>
  </si>
  <si>
    <t xml:space="preserve">  74/22</t>
  </si>
  <si>
    <t xml:space="preserve">  50/16</t>
  </si>
  <si>
    <t xml:space="preserve">  77/19</t>
  </si>
  <si>
    <t xml:space="preserve">  58/18</t>
  </si>
  <si>
    <t xml:space="preserve"> 4.15,7</t>
  </si>
  <si>
    <t xml:space="preserve"> 4.27,0</t>
  </si>
  <si>
    <t xml:space="preserve">  50/17</t>
  </si>
  <si>
    <t xml:space="preserve">  55/17</t>
  </si>
  <si>
    <t xml:space="preserve"> 5.41,4</t>
  </si>
  <si>
    <t xml:space="preserve"> 3.30</t>
  </si>
  <si>
    <t xml:space="preserve">  10/10</t>
  </si>
  <si>
    <t xml:space="preserve">  68/20</t>
  </si>
  <si>
    <t xml:space="preserve"> 4.30,2</t>
  </si>
  <si>
    <t xml:space="preserve">  71/21</t>
  </si>
  <si>
    <t xml:space="preserve">  57/18</t>
  </si>
  <si>
    <t xml:space="preserve">  67/2</t>
  </si>
  <si>
    <t xml:space="preserve">  66/2</t>
  </si>
  <si>
    <t xml:space="preserve">  80/26</t>
  </si>
  <si>
    <t xml:space="preserve">  73/23</t>
  </si>
  <si>
    <t xml:space="preserve">  67/7</t>
  </si>
  <si>
    <t xml:space="preserve">  71/7</t>
  </si>
  <si>
    <t xml:space="preserve">  55/16</t>
  </si>
  <si>
    <t xml:space="preserve">  76/24</t>
  </si>
  <si>
    <t xml:space="preserve">  64/20</t>
  </si>
  <si>
    <t xml:space="preserve">  45/14</t>
  </si>
  <si>
    <t xml:space="preserve"> 4.30,9</t>
  </si>
  <si>
    <t xml:space="preserve"> 4.38,7</t>
  </si>
  <si>
    <t xml:space="preserve"> 6.14,3</t>
  </si>
  <si>
    <t xml:space="preserve">  75/23</t>
  </si>
  <si>
    <t xml:space="preserve">  83/4</t>
  </si>
  <si>
    <t xml:space="preserve"> 4.36,3</t>
  </si>
  <si>
    <t xml:space="preserve"> 6.22,9</t>
  </si>
  <si>
    <t xml:space="preserve">  63/19</t>
  </si>
  <si>
    <t xml:space="preserve">  67/20</t>
  </si>
  <si>
    <t xml:space="preserve">  91/27</t>
  </si>
  <si>
    <t xml:space="preserve">  83/5</t>
  </si>
  <si>
    <t xml:space="preserve">  78/9</t>
  </si>
  <si>
    <t xml:space="preserve">  77/8</t>
  </si>
  <si>
    <t xml:space="preserve">  81/9</t>
  </si>
  <si>
    <t xml:space="preserve">  79/24</t>
  </si>
  <si>
    <t xml:space="preserve">  90/28</t>
  </si>
  <si>
    <t xml:space="preserve">  73/4</t>
  </si>
  <si>
    <t xml:space="preserve">  86/4</t>
  </si>
  <si>
    <t xml:space="preserve">  78/8</t>
  </si>
  <si>
    <t xml:space="preserve">  89/3</t>
  </si>
  <si>
    <t xml:space="preserve">  82/4</t>
  </si>
  <si>
    <t xml:space="preserve">  82/10</t>
  </si>
  <si>
    <t xml:space="preserve">  88/9</t>
  </si>
  <si>
    <t xml:space="preserve">  91/10</t>
  </si>
  <si>
    <t xml:space="preserve">  87/10</t>
  </si>
  <si>
    <t xml:space="preserve">  86/21</t>
  </si>
  <si>
    <t xml:space="preserve">  89/22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</si>
  <si>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</si>
  <si>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</si>
  <si>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</si>
  <si>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</si>
  <si>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</si>
  <si>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</si>
  <si>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</si>
  <si>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</si>
  <si>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</si>
  <si>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</si>
  <si>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</si>
  <si>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</si>
  <si>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</si>
  <si>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</si>
  <si>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</si>
  <si>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</si>
  <si>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</si>
  <si>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</si>
  <si>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</si>
  <si>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</si>
  <si>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</si>
  <si>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</si>
  <si>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</si>
  <si>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</si>
  <si>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</si>
  <si>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</si>
  <si>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</si>
  <si>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</si>
  <si>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</si>
  <si>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</si>
  <si>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</si>
  <si>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</si>
  <si>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</si>
  <si>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</si>
  <si>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</si>
  <si>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</si>
  <si>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SPO</t>
  </si>
  <si>
    <t>EST</t>
  </si>
  <si>
    <t xml:space="preserve">  2.</t>
  </si>
  <si>
    <t xml:space="preserve">  3.</t>
  </si>
  <si>
    <t xml:space="preserve">  4.</t>
  </si>
  <si>
    <t>BTR Racing</t>
  </si>
  <si>
    <t xml:space="preserve">  5.</t>
  </si>
  <si>
    <t xml:space="preserve">  6.</t>
  </si>
  <si>
    <t xml:space="preserve">  7.</t>
  </si>
  <si>
    <t>4WD</t>
  </si>
  <si>
    <t xml:space="preserve">  8.</t>
  </si>
  <si>
    <t xml:space="preserve">  9.</t>
  </si>
  <si>
    <t xml:space="preserve"> 10.</t>
  </si>
  <si>
    <t>2WV</t>
  </si>
  <si>
    <t>2WS</t>
  </si>
  <si>
    <t>BMW 320I</t>
  </si>
  <si>
    <t>J18</t>
  </si>
  <si>
    <t>BMW 325</t>
  </si>
  <si>
    <t>MLL</t>
  </si>
  <si>
    <t>AZLK 412</t>
  </si>
  <si>
    <t>2WN</t>
  </si>
  <si>
    <t>SU</t>
  </si>
  <si>
    <t>J16</t>
  </si>
  <si>
    <t>BMW 320</t>
  </si>
  <si>
    <t>OT Racing</t>
  </si>
  <si>
    <t>AZLK 2140</t>
  </si>
  <si>
    <t>BMW 318TI</t>
  </si>
  <si>
    <t>Osa2 karistus</t>
  </si>
  <si>
    <t>Osa3 karistus</t>
  </si>
  <si>
    <t>Osa4 karistus</t>
  </si>
  <si>
    <t xml:space="preserve">  1/1</t>
  </si>
  <si>
    <t xml:space="preserve">   1/1</t>
  </si>
  <si>
    <t>+ 0.00,0</t>
  </si>
  <si>
    <t xml:space="preserve">   2/2</t>
  </si>
  <si>
    <t xml:space="preserve">  10/2</t>
  </si>
  <si>
    <t xml:space="preserve">  12/1</t>
  </si>
  <si>
    <t xml:space="preserve">  11/2</t>
  </si>
  <si>
    <t xml:space="preserve">  10/1</t>
  </si>
  <si>
    <t xml:space="preserve">  13/1</t>
  </si>
  <si>
    <t>LK1</t>
  </si>
  <si>
    <t>LK4</t>
  </si>
  <si>
    <t>LK6</t>
  </si>
  <si>
    <t>LK5</t>
  </si>
  <si>
    <t>LK2</t>
  </si>
  <si>
    <t>LK3</t>
  </si>
  <si>
    <t>LK8</t>
  </si>
  <si>
    <t>LK7</t>
  </si>
  <si>
    <t xml:space="preserve"> 0.20</t>
  </si>
  <si>
    <t xml:space="preserve"> 0.10</t>
  </si>
  <si>
    <t xml:space="preserve"> 0.30</t>
  </si>
  <si>
    <t xml:space="preserve">   3</t>
  </si>
  <si>
    <t>BMW 316</t>
  </si>
  <si>
    <t>BMW 323</t>
  </si>
  <si>
    <t xml:space="preserve">   6/5</t>
  </si>
  <si>
    <t xml:space="preserve">  11/3</t>
  </si>
  <si>
    <t xml:space="preserve">  16/2</t>
  </si>
  <si>
    <t xml:space="preserve">   5/4</t>
  </si>
  <si>
    <t xml:space="preserve">  11/1</t>
  </si>
  <si>
    <t xml:space="preserve">  19/3</t>
  </si>
  <si>
    <t xml:space="preserve">  14/2</t>
  </si>
  <si>
    <t xml:space="preserve">  14/1</t>
  </si>
  <si>
    <t xml:space="preserve">  21/3</t>
  </si>
  <si>
    <t xml:space="preserve">  31/6</t>
  </si>
  <si>
    <t xml:space="preserve">  23/3</t>
  </si>
  <si>
    <t xml:space="preserve">  25/4</t>
  </si>
  <si>
    <t xml:space="preserve">  29/11</t>
  </si>
  <si>
    <t xml:space="preserve">  37/2</t>
  </si>
  <si>
    <t xml:space="preserve">  37/8</t>
  </si>
  <si>
    <t xml:space="preserve">  25/9</t>
  </si>
  <si>
    <t xml:space="preserve">  58/4</t>
  </si>
  <si>
    <t xml:space="preserve">  62/5</t>
  </si>
  <si>
    <t xml:space="preserve">  27/4</t>
  </si>
  <si>
    <t xml:space="preserve">  31/1</t>
  </si>
  <si>
    <t xml:space="preserve">   8/1</t>
  </si>
  <si>
    <t xml:space="preserve">  15/3</t>
  </si>
  <si>
    <t>TEHNILINE</t>
  </si>
  <si>
    <t xml:space="preserve">  17/2</t>
  </si>
  <si>
    <t xml:space="preserve">  20/2</t>
  </si>
  <si>
    <t xml:space="preserve">  45/2</t>
  </si>
  <si>
    <t xml:space="preserve">  49/1</t>
  </si>
  <si>
    <t xml:space="preserve">  62/6</t>
  </si>
  <si>
    <t xml:space="preserve">  47/1</t>
  </si>
  <si>
    <t xml:space="preserve">   5/1</t>
  </si>
  <si>
    <t xml:space="preserve">   4</t>
  </si>
  <si>
    <t>VAZ 2105</t>
  </si>
  <si>
    <t>VAZ 21073</t>
  </si>
  <si>
    <t>JV Motorsport</t>
  </si>
  <si>
    <t>VAZ 2107</t>
  </si>
  <si>
    <t>BMW 325I</t>
  </si>
  <si>
    <t>VAZ 2106</t>
  </si>
  <si>
    <t xml:space="preserve">  21/7</t>
  </si>
  <si>
    <t xml:space="preserve">  17/4</t>
  </si>
  <si>
    <t xml:space="preserve">  27/5</t>
  </si>
  <si>
    <t xml:space="preserve">  28/10</t>
  </si>
  <si>
    <t xml:space="preserve">  27/6</t>
  </si>
  <si>
    <t xml:space="preserve">  38/9</t>
  </si>
  <si>
    <t xml:space="preserve">  19/1</t>
  </si>
  <si>
    <t xml:space="preserve">  29/6</t>
  </si>
  <si>
    <t xml:space="preserve">  28/7</t>
  </si>
  <si>
    <t xml:space="preserve"> 6.27,3</t>
  </si>
  <si>
    <t xml:space="preserve">  47/11</t>
  </si>
  <si>
    <t xml:space="preserve">  21/4</t>
  </si>
  <si>
    <t xml:space="preserve">  61/6</t>
  </si>
  <si>
    <t xml:space="preserve">  48/5</t>
  </si>
  <si>
    <t xml:space="preserve">  34/6</t>
  </si>
  <si>
    <t xml:space="preserve"> 1.00</t>
  </si>
  <si>
    <t xml:space="preserve">  52/4</t>
  </si>
  <si>
    <t xml:space="preserve">  61/2</t>
  </si>
  <si>
    <t xml:space="preserve">  72/7</t>
  </si>
  <si>
    <t xml:space="preserve">  44/3</t>
  </si>
  <si>
    <t xml:space="preserve">  49/12</t>
  </si>
  <si>
    <t xml:space="preserve">  36/8</t>
  </si>
  <si>
    <t xml:space="preserve">  61/3</t>
  </si>
  <si>
    <t>00</t>
  </si>
  <si>
    <t xml:space="preserve">   2/1</t>
  </si>
  <si>
    <t xml:space="preserve">   4/3</t>
  </si>
  <si>
    <t>Pandivere Talv rahvaralli 2019</t>
  </si>
  <si>
    <t xml:space="preserve">   3/2</t>
  </si>
  <si>
    <t xml:space="preserve">  16/9</t>
  </si>
  <si>
    <t xml:space="preserve"> 5.47,7</t>
  </si>
  <si>
    <t xml:space="preserve">  29/4</t>
  </si>
  <si>
    <t xml:space="preserve">   9/7</t>
  </si>
  <si>
    <t xml:space="preserve"> 5.49,0</t>
  </si>
  <si>
    <t xml:space="preserve">  17/6</t>
  </si>
  <si>
    <t xml:space="preserve">  17/1</t>
  </si>
  <si>
    <t xml:space="preserve">  19/2</t>
  </si>
  <si>
    <t xml:space="preserve">  15/2</t>
  </si>
  <si>
    <t xml:space="preserve">  33/5</t>
  </si>
  <si>
    <t>KATI NÕUAKAS</t>
  </si>
  <si>
    <t>PRIIT KÕRGESAAR</t>
  </si>
  <si>
    <t>PRANKO KÕRGESAAR</t>
  </si>
  <si>
    <t>VEOVÕLL</t>
  </si>
  <si>
    <t>TÕNSAU/SILLASTE</t>
  </si>
  <si>
    <t>NÕUAKAS/MÄND</t>
  </si>
  <si>
    <t>SAANKÜLL/NÕLVAK</t>
  </si>
  <si>
    <t>KÕRGESAAR/KÕRGESAAR</t>
  </si>
  <si>
    <t>NÕGU/NÕGU</t>
  </si>
  <si>
    <t>LEE/NÕMMIK</t>
  </si>
  <si>
    <t>ATS NÕLVAK</t>
  </si>
  <si>
    <t>TAURI NÕGU</t>
  </si>
  <si>
    <t>PRIIT NÕ6GU</t>
  </si>
  <si>
    <t>TÕNU NÕMMIK</t>
  </si>
  <si>
    <t>TARMO JÕEMÄGI</t>
  </si>
  <si>
    <t>TOOMAS TÕNSAU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</si>
</sst>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2" borderId="3" applyNumberFormat="0" applyAlignment="0" applyProtection="0"/>
    <xf numFmtId="0" fontId="20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0" fillId="23" borderId="5" applyNumberFormat="0" applyFont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19" borderId="9" applyNumberFormat="0" applyAlignment="0" applyProtection="0"/>
  </cellStyleXfs>
  <cellXfs count="23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2" borderId="10" xfId="0" applyFill="1" applyBorder="1" applyAlignment="1">
      <alignment/>
    </xf>
    <xf numFmtId="0" fontId="0" fillId="0" borderId="0" xfId="0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NumberFormat="1" applyAlignment="1">
      <alignment/>
    </xf>
    <xf numFmtId="49" fontId="7" fillId="34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4" borderId="18" xfId="0" applyNumberFormat="1" applyFont="1" applyFill="1" applyBorder="1" applyAlignment="1">
      <alignment horizontal="right"/>
    </xf>
    <xf numFmtId="0" fontId="4" fillId="4" borderId="19" xfId="0" applyNumberFormat="1" applyFont="1" applyFill="1" applyBorder="1" applyAlignment="1">
      <alignment/>
    </xf>
    <xf numFmtId="0" fontId="3" fillId="4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0" fillId="32" borderId="11" xfId="0" applyFill="1" applyBorder="1" applyAlignment="1">
      <alignment/>
    </xf>
    <xf numFmtId="0" fontId="0" fillId="32" borderId="22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0" fillId="34" borderId="0" xfId="0" applyFill="1" applyAlignment="1">
      <alignment horizontal="center"/>
    </xf>
    <xf numFmtId="49" fontId="0" fillId="34" borderId="0" xfId="0" applyNumberFormat="1" applyFont="1" applyFill="1" applyAlignment="1">
      <alignment/>
    </xf>
    <xf numFmtId="20" fontId="2" fillId="34" borderId="13" xfId="0" applyNumberFormat="1" applyFont="1" applyFill="1" applyBorder="1" applyAlignment="1" quotePrefix="1">
      <alignment horizontal="center"/>
    </xf>
    <xf numFmtId="0" fontId="5" fillId="34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15" fillId="3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5" fillId="34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right"/>
    </xf>
    <xf numFmtId="49" fontId="2" fillId="33" borderId="15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6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7" fillId="3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vertical="center"/>
    </xf>
    <xf numFmtId="49" fontId="3" fillId="32" borderId="18" xfId="0" applyNumberFormat="1" applyFont="1" applyFill="1" applyBorder="1" applyAlignment="1">
      <alignment horizontal="left" vertical="center"/>
    </xf>
    <xf numFmtId="0" fontId="3" fillId="32" borderId="15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0" fontId="2" fillId="34" borderId="1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49" fontId="12" fillId="0" borderId="25" xfId="0" applyNumberFormat="1" applyFont="1" applyBorder="1" applyAlignment="1">
      <alignment horizontal="left" indent="1"/>
    </xf>
    <xf numFmtId="49" fontId="0" fillId="0" borderId="26" xfId="0" applyNumberFormat="1" applyBorder="1" applyAlignment="1">
      <alignment/>
    </xf>
    <xf numFmtId="0" fontId="3" fillId="4" borderId="22" xfId="0" applyFont="1" applyFill="1" applyBorder="1" applyAlignment="1">
      <alignment horizontal="center"/>
    </xf>
    <xf numFmtId="49" fontId="0" fillId="0" borderId="25" xfId="0" applyNumberFormat="1" applyBorder="1" applyAlignment="1">
      <alignment/>
    </xf>
    <xf numFmtId="49" fontId="3" fillId="4" borderId="22" xfId="0" applyNumberFormat="1" applyFont="1" applyFill="1" applyBorder="1" applyAlignment="1">
      <alignment horizontal="left" inden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2" fillId="0" borderId="26" xfId="0" applyNumberFormat="1" applyFont="1" applyBorder="1" applyAlignment="1">
      <alignment horizontal="left" indent="1"/>
    </xf>
    <xf numFmtId="49" fontId="12" fillId="0" borderId="27" xfId="0" applyNumberFormat="1" applyFont="1" applyBorder="1" applyAlignment="1">
      <alignment horizontal="left" indent="1"/>
    </xf>
    <xf numFmtId="16" fontId="12" fillId="0" borderId="26" xfId="0" applyNumberFormat="1" applyFont="1" applyBorder="1" applyAlignment="1">
      <alignment horizontal="left" indent="1"/>
    </xf>
    <xf numFmtId="49" fontId="0" fillId="0" borderId="27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2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37" borderId="30" xfId="0" applyNumberFormat="1" applyFont="1" applyFill="1" applyBorder="1" applyAlignment="1">
      <alignment horizontal="right"/>
    </xf>
    <xf numFmtId="0" fontId="3" fillId="37" borderId="31" xfId="0" applyFont="1" applyFill="1" applyBorder="1" applyAlignment="1">
      <alignment horizontal="center"/>
    </xf>
    <xf numFmtId="0" fontId="3" fillId="37" borderId="31" xfId="0" applyFont="1" applyFill="1" applyBorder="1" applyAlignment="1">
      <alignment/>
    </xf>
    <xf numFmtId="49" fontId="3" fillId="37" borderId="31" xfId="0" applyNumberFormat="1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left" indent="1"/>
    </xf>
    <xf numFmtId="49" fontId="12" fillId="0" borderId="34" xfId="0" applyNumberFormat="1" applyFont="1" applyBorder="1" applyAlignment="1">
      <alignment horizontal="left" indent="1"/>
    </xf>
    <xf numFmtId="49" fontId="0" fillId="0" borderId="33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0" fillId="0" borderId="34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0" xfId="0" applyNumberFormat="1" applyBorder="1" applyAlignment="1">
      <alignment/>
    </xf>
    <xf numFmtId="49" fontId="12" fillId="0" borderId="33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/>
    </xf>
    <xf numFmtId="0" fontId="13" fillId="0" borderId="21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/>
    </xf>
    <xf numFmtId="49" fontId="2" fillId="0" borderId="0" xfId="0" applyNumberFormat="1" applyFont="1" applyAlignment="1">
      <alignment horizontal="right"/>
    </xf>
    <xf numFmtId="49" fontId="2" fillId="33" borderId="0" xfId="0" applyNumberFormat="1" applyFont="1" applyFill="1" applyAlignment="1">
      <alignment horizontal="right"/>
    </xf>
    <xf numFmtId="49" fontId="0" fillId="33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4" borderId="0" xfId="0" applyNumberFormat="1" applyFill="1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4" borderId="10" xfId="0" applyFont="1" applyFill="1" applyBorder="1" applyAlignment="1">
      <alignment horizontal="right"/>
    </xf>
    <xf numFmtId="49" fontId="2" fillId="33" borderId="0" xfId="0" applyNumberFormat="1" applyFont="1" applyFill="1" applyAlignment="1">
      <alignment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17" customWidth="1"/>
    <col min="2" max="2" width="4.421875" style="43" customWidth="1"/>
    <col min="3" max="3" width="10.00390625" style="0" bestFit="1" customWidth="1"/>
    <col min="4" max="4" width="24.57421875" style="0" bestFit="1" customWidth="1"/>
    <col min="5" max="5" width="20.00390625" style="0" bestFit="1" customWidth="1"/>
    <col min="6" max="6" width="5.00390625" style="0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79" t="s">
        <v>2522</v>
      </c>
      <c r="B1" s="69"/>
      <c r="C1" s="42"/>
      <c r="D1" s="42"/>
      <c r="E1" s="42"/>
      <c r="F1" s="44"/>
      <c r="G1" s="42"/>
      <c r="H1" s="35"/>
      <c r="I1" s="35"/>
    </row>
    <row r="2" spans="1:9" ht="15.75">
      <c r="A2" s="81">
        <f>COUNTBLANK(A8:A73)</f>
        <v>0</v>
      </c>
      <c r="B2" s="70"/>
      <c r="C2" s="71"/>
      <c r="D2" s="42"/>
      <c r="E2" s="42"/>
      <c r="F2" s="61" t="s">
        <v>2650</v>
      </c>
      <c r="G2" s="42"/>
      <c r="H2" s="42"/>
      <c r="I2" s="42"/>
    </row>
    <row r="3" spans="1:9" ht="15.75">
      <c r="A3" s="79">
        <f>A1-A2</f>
        <v>86</v>
      </c>
      <c r="B3" s="70"/>
      <c r="C3" s="71"/>
      <c r="D3" s="42"/>
      <c r="E3" s="42"/>
      <c r="F3" s="44" t="s">
        <v>1033</v>
      </c>
      <c r="G3" s="42"/>
      <c r="H3" s="99"/>
      <c r="I3" s="73"/>
    </row>
    <row r="4" spans="1:9" ht="15">
      <c r="A4" s="72"/>
      <c r="B4" s="70"/>
      <c r="C4" s="71"/>
      <c r="D4" s="42"/>
      <c r="E4" s="42"/>
      <c r="F4" s="44" t="s">
        <v>1032</v>
      </c>
      <c r="G4" s="42"/>
      <c r="H4" s="153" t="s">
        <v>2647</v>
      </c>
      <c r="I4" s="157">
        <v>0.42291666666666666</v>
      </c>
    </row>
    <row r="5" spans="1:9" ht="15" customHeight="1">
      <c r="A5" s="68"/>
      <c r="B5" s="69"/>
      <c r="C5" s="71"/>
      <c r="D5" s="42"/>
      <c r="E5" s="42"/>
      <c r="F5" s="42"/>
      <c r="G5" s="42"/>
      <c r="H5" s="153" t="s">
        <v>1168</v>
      </c>
      <c r="I5" s="73">
        <v>0.42430555555555555</v>
      </c>
    </row>
    <row r="6" spans="1:9" ht="15">
      <c r="A6" s="68"/>
      <c r="B6" s="74" t="s">
        <v>2499</v>
      </c>
      <c r="C6" s="71"/>
      <c r="D6" s="42"/>
      <c r="E6" s="42"/>
      <c r="F6" s="42"/>
      <c r="G6" s="42"/>
      <c r="H6" s="99" t="s">
        <v>1167</v>
      </c>
      <c r="I6" s="73">
        <v>0.42569444444444443</v>
      </c>
    </row>
    <row r="7" spans="1:9" s="101" customFormat="1" ht="13.5" thickBot="1">
      <c r="A7" s="178"/>
      <c r="B7" s="179" t="s">
        <v>2500</v>
      </c>
      <c r="C7" s="180" t="s">
        <v>2501</v>
      </c>
      <c r="D7" s="181" t="s">
        <v>2502</v>
      </c>
      <c r="E7" s="182" t="s">
        <v>2503</v>
      </c>
      <c r="F7" s="181"/>
      <c r="G7" s="181" t="s">
        <v>2504</v>
      </c>
      <c r="H7" s="181" t="s">
        <v>2505</v>
      </c>
      <c r="I7" s="183" t="s">
        <v>2506</v>
      </c>
    </row>
    <row r="8" spans="1:12" ht="15" customHeight="1">
      <c r="A8" s="174" t="s">
        <v>2533</v>
      </c>
      <c r="B8" s="175">
        <v>1</v>
      </c>
      <c r="C8" s="176" t="s">
        <v>2556</v>
      </c>
      <c r="D8" s="177" t="s">
        <v>1323</v>
      </c>
      <c r="E8" s="177" t="s">
        <v>1324</v>
      </c>
      <c r="F8" s="177" t="s">
        <v>2535</v>
      </c>
      <c r="G8" s="177" t="s">
        <v>1325</v>
      </c>
      <c r="H8" s="177" t="s">
        <v>1326</v>
      </c>
      <c r="I8" s="172" t="s">
        <v>1344</v>
      </c>
      <c r="J8" s="101"/>
      <c r="K8" s="101"/>
      <c r="L8" s="101"/>
    </row>
    <row r="9" spans="1:12" ht="15" customHeight="1">
      <c r="A9" s="75" t="s">
        <v>2536</v>
      </c>
      <c r="B9" s="76">
        <v>2</v>
      </c>
      <c r="C9" s="129" t="s">
        <v>2556</v>
      </c>
      <c r="D9" s="104" t="s">
        <v>1327</v>
      </c>
      <c r="E9" s="104" t="s">
        <v>1328</v>
      </c>
      <c r="F9" s="104" t="s">
        <v>2535</v>
      </c>
      <c r="G9" s="104" t="s">
        <v>1325</v>
      </c>
      <c r="H9" s="104" t="s">
        <v>1329</v>
      </c>
      <c r="I9" s="173" t="s">
        <v>1348</v>
      </c>
      <c r="J9" s="101"/>
      <c r="K9" s="101"/>
      <c r="L9" s="101"/>
    </row>
    <row r="10" spans="1:12" ht="15" customHeight="1">
      <c r="A10" s="75" t="s">
        <v>2537</v>
      </c>
      <c r="B10" s="76">
        <v>3</v>
      </c>
      <c r="C10" s="129" t="s">
        <v>2556</v>
      </c>
      <c r="D10" s="104" t="s">
        <v>1330</v>
      </c>
      <c r="E10" s="104" t="s">
        <v>1331</v>
      </c>
      <c r="F10" s="104" t="s">
        <v>2535</v>
      </c>
      <c r="G10" s="104" t="s">
        <v>1332</v>
      </c>
      <c r="H10" s="104" t="s">
        <v>1333</v>
      </c>
      <c r="I10" s="173" t="s">
        <v>1352</v>
      </c>
      <c r="J10" s="101"/>
      <c r="K10" s="101"/>
      <c r="L10" s="101"/>
    </row>
    <row r="11" spans="1:12" ht="15" customHeight="1">
      <c r="A11" s="75" t="s">
        <v>2538</v>
      </c>
      <c r="B11" s="76">
        <v>4</v>
      </c>
      <c r="C11" s="129" t="s">
        <v>2556</v>
      </c>
      <c r="D11" s="104" t="s">
        <v>1334</v>
      </c>
      <c r="E11" s="104" t="s">
        <v>1335</v>
      </c>
      <c r="F11" s="104" t="s">
        <v>2535</v>
      </c>
      <c r="G11" s="104" t="s">
        <v>1336</v>
      </c>
      <c r="H11" s="104" t="s">
        <v>1337</v>
      </c>
      <c r="I11" s="173" t="s">
        <v>1356</v>
      </c>
      <c r="J11" s="101"/>
      <c r="K11" s="101"/>
      <c r="L11" s="101"/>
    </row>
    <row r="12" spans="1:12" ht="15" customHeight="1">
      <c r="A12" s="75" t="s">
        <v>2540</v>
      </c>
      <c r="B12" s="76">
        <v>5</v>
      </c>
      <c r="C12" s="129" t="s">
        <v>2556</v>
      </c>
      <c r="D12" s="104" t="s">
        <v>1338</v>
      </c>
      <c r="E12" s="104" t="s">
        <v>1006</v>
      </c>
      <c r="F12" s="104" t="s">
        <v>2535</v>
      </c>
      <c r="G12" s="104" t="s">
        <v>1339</v>
      </c>
      <c r="H12" s="104" t="s">
        <v>1340</v>
      </c>
      <c r="I12" s="173" t="s">
        <v>1359</v>
      </c>
      <c r="J12" s="101"/>
      <c r="K12" s="101"/>
      <c r="L12" s="101"/>
    </row>
    <row r="13" spans="1:12" ht="15" customHeight="1">
      <c r="A13" s="75" t="s">
        <v>2541</v>
      </c>
      <c r="B13" s="76">
        <v>6</v>
      </c>
      <c r="C13" s="129" t="s">
        <v>2556</v>
      </c>
      <c r="D13" s="104" t="s">
        <v>1341</v>
      </c>
      <c r="E13" s="104" t="s">
        <v>1342</v>
      </c>
      <c r="F13" s="104" t="s">
        <v>2535</v>
      </c>
      <c r="G13" s="104" t="s">
        <v>1343</v>
      </c>
      <c r="H13" s="104" t="s">
        <v>1340</v>
      </c>
      <c r="I13" s="173" t="s">
        <v>1365</v>
      </c>
      <c r="J13" s="101"/>
      <c r="K13" s="101"/>
      <c r="L13" s="101"/>
    </row>
    <row r="14" spans="1:12" ht="15" customHeight="1">
      <c r="A14" s="75" t="s">
        <v>2542</v>
      </c>
      <c r="B14" s="76">
        <v>7</v>
      </c>
      <c r="C14" s="129" t="s">
        <v>2556</v>
      </c>
      <c r="D14" s="104" t="s">
        <v>1345</v>
      </c>
      <c r="E14" s="104" t="s">
        <v>1346</v>
      </c>
      <c r="F14" s="104" t="s">
        <v>2535</v>
      </c>
      <c r="G14" s="104" t="s">
        <v>2539</v>
      </c>
      <c r="H14" s="104" t="s">
        <v>1347</v>
      </c>
      <c r="I14" s="173" t="s">
        <v>1369</v>
      </c>
      <c r="J14" s="101"/>
      <c r="K14" s="101"/>
      <c r="L14" s="101"/>
    </row>
    <row r="15" spans="1:12" ht="15" customHeight="1">
      <c r="A15" s="75" t="s">
        <v>2544</v>
      </c>
      <c r="B15" s="76">
        <v>8</v>
      </c>
      <c r="C15" s="129" t="s">
        <v>2550</v>
      </c>
      <c r="D15" s="104" t="s">
        <v>1349</v>
      </c>
      <c r="E15" s="104" t="s">
        <v>1350</v>
      </c>
      <c r="F15" s="104" t="s">
        <v>2535</v>
      </c>
      <c r="G15" s="104" t="s">
        <v>1351</v>
      </c>
      <c r="H15" s="104" t="s">
        <v>1340</v>
      </c>
      <c r="I15" s="173" t="s">
        <v>1374</v>
      </c>
      <c r="J15" s="101"/>
      <c r="K15" s="101"/>
      <c r="L15" s="101"/>
    </row>
    <row r="16" spans="1:12" ht="15" customHeight="1">
      <c r="A16" s="75" t="s">
        <v>2545</v>
      </c>
      <c r="B16" s="76">
        <v>9</v>
      </c>
      <c r="C16" s="129" t="s">
        <v>2550</v>
      </c>
      <c r="D16" s="104" t="s">
        <v>1353</v>
      </c>
      <c r="E16" s="104" t="s">
        <v>1354</v>
      </c>
      <c r="F16" s="104" t="s">
        <v>2535</v>
      </c>
      <c r="G16" s="104" t="s">
        <v>1343</v>
      </c>
      <c r="H16" s="104" t="s">
        <v>1355</v>
      </c>
      <c r="I16" s="173" t="s">
        <v>1377</v>
      </c>
      <c r="J16" s="101"/>
      <c r="K16" s="101"/>
      <c r="L16" s="101"/>
    </row>
    <row r="17" spans="1:12" ht="15" customHeight="1">
      <c r="A17" s="75" t="s">
        <v>2546</v>
      </c>
      <c r="B17" s="76">
        <v>10</v>
      </c>
      <c r="C17" s="129" t="s">
        <v>2550</v>
      </c>
      <c r="D17" s="104" t="s">
        <v>1357</v>
      </c>
      <c r="E17" s="104" t="s">
        <v>1007</v>
      </c>
      <c r="F17" s="104" t="s">
        <v>2535</v>
      </c>
      <c r="G17" s="104" t="s">
        <v>1358</v>
      </c>
      <c r="H17" s="104" t="s">
        <v>1340</v>
      </c>
      <c r="I17" s="173" t="s">
        <v>1383</v>
      </c>
      <c r="J17" s="101"/>
      <c r="K17" s="101"/>
      <c r="L17" s="101"/>
    </row>
    <row r="18" spans="1:12" ht="15" customHeight="1">
      <c r="A18" s="75" t="s">
        <v>1360</v>
      </c>
      <c r="B18" s="76">
        <v>11</v>
      </c>
      <c r="C18" s="129" t="s">
        <v>2550</v>
      </c>
      <c r="D18" s="104" t="s">
        <v>1361</v>
      </c>
      <c r="E18" s="104" t="s">
        <v>1362</v>
      </c>
      <c r="F18" s="104" t="s">
        <v>2535</v>
      </c>
      <c r="G18" s="104" t="s">
        <v>1363</v>
      </c>
      <c r="H18" s="104" t="s">
        <v>1364</v>
      </c>
      <c r="I18" s="173" t="s">
        <v>1389</v>
      </c>
      <c r="J18" s="101"/>
      <c r="K18" s="101"/>
      <c r="L18" s="101"/>
    </row>
    <row r="19" spans="1:12" ht="15" customHeight="1">
      <c r="A19" s="75" t="s">
        <v>1366</v>
      </c>
      <c r="B19" s="76">
        <v>12</v>
      </c>
      <c r="C19" s="129" t="s">
        <v>2550</v>
      </c>
      <c r="D19" s="104" t="s">
        <v>1367</v>
      </c>
      <c r="E19" s="104" t="s">
        <v>2672</v>
      </c>
      <c r="F19" s="104" t="s">
        <v>2535</v>
      </c>
      <c r="G19" s="104" t="s">
        <v>1363</v>
      </c>
      <c r="H19" s="104" t="s">
        <v>1368</v>
      </c>
      <c r="I19" s="173" t="s">
        <v>1394</v>
      </c>
      <c r="J19" s="101"/>
      <c r="K19" s="101"/>
      <c r="L19" s="101"/>
    </row>
    <row r="20" spans="1:12" ht="15" customHeight="1">
      <c r="A20" s="75" t="s">
        <v>1370</v>
      </c>
      <c r="B20" s="76">
        <v>14</v>
      </c>
      <c r="C20" s="129" t="s">
        <v>2550</v>
      </c>
      <c r="D20" s="104" t="s">
        <v>1371</v>
      </c>
      <c r="E20" s="104" t="s">
        <v>1372</v>
      </c>
      <c r="F20" s="104" t="s">
        <v>2535</v>
      </c>
      <c r="G20" s="104" t="s">
        <v>2539</v>
      </c>
      <c r="H20" s="104" t="s">
        <v>1373</v>
      </c>
      <c r="I20" s="173" t="s">
        <v>1398</v>
      </c>
      <c r="J20" s="101"/>
      <c r="K20" s="101"/>
      <c r="L20" s="101"/>
    </row>
    <row r="21" spans="1:12" ht="15" customHeight="1">
      <c r="A21" s="75" t="s">
        <v>1375</v>
      </c>
      <c r="B21" s="76">
        <v>15</v>
      </c>
      <c r="C21" s="129" t="s">
        <v>2550</v>
      </c>
      <c r="D21" s="104" t="s">
        <v>2664</v>
      </c>
      <c r="E21" s="104" t="s">
        <v>2663</v>
      </c>
      <c r="F21" s="104" t="s">
        <v>2535</v>
      </c>
      <c r="G21" s="104" t="s">
        <v>1376</v>
      </c>
      <c r="H21" s="104" t="s">
        <v>2560</v>
      </c>
      <c r="I21" s="173" t="s">
        <v>1403</v>
      </c>
      <c r="J21" s="101"/>
      <c r="K21" s="101"/>
      <c r="L21" s="101"/>
    </row>
    <row r="22" spans="1:12" ht="15" customHeight="1">
      <c r="A22" s="75" t="s">
        <v>1378</v>
      </c>
      <c r="B22" s="76">
        <v>16</v>
      </c>
      <c r="C22" s="129" t="s">
        <v>2550</v>
      </c>
      <c r="D22" s="104" t="s">
        <v>1379</v>
      </c>
      <c r="E22" s="104" t="s">
        <v>1380</v>
      </c>
      <c r="F22" s="104" t="s">
        <v>2535</v>
      </c>
      <c r="G22" s="104" t="s">
        <v>1381</v>
      </c>
      <c r="H22" s="104" t="s">
        <v>1382</v>
      </c>
      <c r="I22" s="173" t="s">
        <v>1407</v>
      </c>
      <c r="J22" s="101"/>
      <c r="K22" s="101"/>
      <c r="L22" s="101"/>
    </row>
    <row r="23" spans="1:12" ht="15" customHeight="1">
      <c r="A23" s="75" t="s">
        <v>1384</v>
      </c>
      <c r="B23" s="76">
        <v>17</v>
      </c>
      <c r="C23" s="129" t="s">
        <v>2543</v>
      </c>
      <c r="D23" s="104" t="s">
        <v>1385</v>
      </c>
      <c r="E23" s="104" t="s">
        <v>1386</v>
      </c>
      <c r="F23" s="104" t="s">
        <v>2535</v>
      </c>
      <c r="G23" s="104" t="s">
        <v>1387</v>
      </c>
      <c r="H23" s="104" t="s">
        <v>1388</v>
      </c>
      <c r="I23" s="173" t="s">
        <v>1412</v>
      </c>
      <c r="J23" s="101"/>
      <c r="K23" s="101"/>
      <c r="L23" s="101"/>
    </row>
    <row r="24" spans="1:12" ht="15" customHeight="1">
      <c r="A24" s="75" t="s">
        <v>1390</v>
      </c>
      <c r="B24" s="76">
        <v>18</v>
      </c>
      <c r="C24" s="129" t="s">
        <v>2543</v>
      </c>
      <c r="D24" s="104" t="s">
        <v>1391</v>
      </c>
      <c r="E24" s="104" t="s">
        <v>1392</v>
      </c>
      <c r="F24" s="104" t="s">
        <v>2535</v>
      </c>
      <c r="G24" s="104" t="s">
        <v>1325</v>
      </c>
      <c r="H24" s="104" t="s">
        <v>1393</v>
      </c>
      <c r="I24" s="173" t="s">
        <v>1417</v>
      </c>
      <c r="J24" s="101"/>
      <c r="K24" s="101"/>
      <c r="L24" s="101"/>
    </row>
    <row r="25" spans="1:12" ht="15" customHeight="1">
      <c r="A25" s="75" t="s">
        <v>1395</v>
      </c>
      <c r="B25" s="76">
        <v>19</v>
      </c>
      <c r="C25" s="129" t="s">
        <v>2543</v>
      </c>
      <c r="D25" s="104" t="s">
        <v>1396</v>
      </c>
      <c r="E25" s="104" t="s">
        <v>1397</v>
      </c>
      <c r="F25" s="104" t="s">
        <v>2535</v>
      </c>
      <c r="G25" s="104" t="s">
        <v>1325</v>
      </c>
      <c r="H25" s="104" t="s">
        <v>1393</v>
      </c>
      <c r="I25" s="173" t="s">
        <v>1419</v>
      </c>
      <c r="J25" s="101"/>
      <c r="K25" s="101"/>
      <c r="L25" s="101"/>
    </row>
    <row r="26" spans="1:12" ht="15" customHeight="1">
      <c r="A26" s="75" t="s">
        <v>1399</v>
      </c>
      <c r="B26" s="76">
        <v>20</v>
      </c>
      <c r="C26" s="129" t="s">
        <v>2543</v>
      </c>
      <c r="D26" s="104" t="s">
        <v>1400</v>
      </c>
      <c r="E26" s="104" t="s">
        <v>1401</v>
      </c>
      <c r="F26" s="104" t="s">
        <v>2535</v>
      </c>
      <c r="G26" s="104" t="s">
        <v>2539</v>
      </c>
      <c r="H26" s="104" t="s">
        <v>1402</v>
      </c>
      <c r="I26" s="173" t="s">
        <v>1421</v>
      </c>
      <c r="J26" s="101"/>
      <c r="K26" s="101"/>
      <c r="L26" s="101"/>
    </row>
    <row r="27" spans="1:12" ht="15" customHeight="1">
      <c r="A27" s="75" t="s">
        <v>1404</v>
      </c>
      <c r="B27" s="76">
        <v>21</v>
      </c>
      <c r="C27" s="129" t="s">
        <v>2543</v>
      </c>
      <c r="D27" s="104" t="s">
        <v>1405</v>
      </c>
      <c r="E27" s="104" t="s">
        <v>1406</v>
      </c>
      <c r="F27" s="104" t="s">
        <v>2535</v>
      </c>
      <c r="G27" s="104" t="s">
        <v>2539</v>
      </c>
      <c r="H27" s="104" t="s">
        <v>1402</v>
      </c>
      <c r="I27" s="173" t="s">
        <v>1425</v>
      </c>
      <c r="J27" s="101"/>
      <c r="K27" s="101"/>
      <c r="L27" s="101"/>
    </row>
    <row r="28" spans="1:12" ht="15" customHeight="1">
      <c r="A28" s="75" t="s">
        <v>1408</v>
      </c>
      <c r="B28" s="76">
        <v>22</v>
      </c>
      <c r="C28" s="129" t="s">
        <v>2543</v>
      </c>
      <c r="D28" s="104" t="s">
        <v>1409</v>
      </c>
      <c r="E28" s="104" t="s">
        <v>1410</v>
      </c>
      <c r="F28" s="104" t="s">
        <v>2535</v>
      </c>
      <c r="G28" s="104" t="s">
        <v>2539</v>
      </c>
      <c r="H28" s="104" t="s">
        <v>1411</v>
      </c>
      <c r="I28" s="173" t="s">
        <v>1429</v>
      </c>
      <c r="J28" s="101"/>
      <c r="K28" s="101"/>
      <c r="L28" s="101"/>
    </row>
    <row r="29" spans="1:12" ht="15" customHeight="1">
      <c r="A29" s="75" t="s">
        <v>1413</v>
      </c>
      <c r="B29" s="76">
        <v>23</v>
      </c>
      <c r="C29" s="129" t="s">
        <v>2548</v>
      </c>
      <c r="D29" s="104" t="s">
        <v>1414</v>
      </c>
      <c r="E29" s="104" t="s">
        <v>2675</v>
      </c>
      <c r="F29" s="104" t="s">
        <v>2535</v>
      </c>
      <c r="G29" s="104" t="s">
        <v>1416</v>
      </c>
      <c r="H29" s="104" t="s">
        <v>2551</v>
      </c>
      <c r="I29" s="173" t="s">
        <v>1434</v>
      </c>
      <c r="J29" s="101"/>
      <c r="K29" s="101"/>
      <c r="L29" s="101"/>
    </row>
    <row r="30" spans="1:12" ht="15" customHeight="1">
      <c r="A30" s="75" t="s">
        <v>1418</v>
      </c>
      <c r="B30" s="76">
        <v>24</v>
      </c>
      <c r="C30" s="129" t="s">
        <v>2548</v>
      </c>
      <c r="D30" s="104" t="s">
        <v>1028</v>
      </c>
      <c r="E30" s="104" t="s">
        <v>1029</v>
      </c>
      <c r="F30" s="104" t="s">
        <v>2535</v>
      </c>
      <c r="G30" s="104" t="s">
        <v>2620</v>
      </c>
      <c r="H30" s="104" t="s">
        <v>995</v>
      </c>
      <c r="I30" s="173" t="s">
        <v>1439</v>
      </c>
      <c r="J30" s="101"/>
      <c r="K30" s="101"/>
      <c r="L30" s="101"/>
    </row>
    <row r="31" spans="1:12" ht="15" customHeight="1">
      <c r="A31" s="75" t="s">
        <v>1420</v>
      </c>
      <c r="B31" s="76">
        <v>25</v>
      </c>
      <c r="C31" s="129" t="s">
        <v>2548</v>
      </c>
      <c r="D31" s="104" t="s">
        <v>2673</v>
      </c>
      <c r="E31" s="104" t="s">
        <v>2674</v>
      </c>
      <c r="F31" s="104" t="s">
        <v>2535</v>
      </c>
      <c r="G31" s="104" t="s">
        <v>1325</v>
      </c>
      <c r="H31" s="104" t="s">
        <v>2549</v>
      </c>
      <c r="I31" s="173" t="s">
        <v>1445</v>
      </c>
      <c r="J31" s="101"/>
      <c r="K31" s="101"/>
      <c r="L31" s="101"/>
    </row>
    <row r="32" spans="1:12" ht="15" customHeight="1">
      <c r="A32" s="75" t="s">
        <v>1422</v>
      </c>
      <c r="B32" s="76">
        <v>26</v>
      </c>
      <c r="C32" s="129" t="s">
        <v>2547</v>
      </c>
      <c r="D32" s="104" t="s">
        <v>1423</v>
      </c>
      <c r="E32" s="104" t="s">
        <v>1424</v>
      </c>
      <c r="F32" s="104" t="s">
        <v>2535</v>
      </c>
      <c r="G32" s="104" t="s">
        <v>2539</v>
      </c>
      <c r="H32" s="104" t="s">
        <v>2560</v>
      </c>
      <c r="I32" s="173" t="s">
        <v>1449</v>
      </c>
      <c r="J32" s="101"/>
      <c r="K32" s="101"/>
      <c r="L32" s="101"/>
    </row>
    <row r="33" spans="1:12" ht="15" customHeight="1">
      <c r="A33" s="75" t="s">
        <v>1426</v>
      </c>
      <c r="B33" s="76">
        <v>27</v>
      </c>
      <c r="C33" s="129" t="s">
        <v>2548</v>
      </c>
      <c r="D33" s="104" t="s">
        <v>1427</v>
      </c>
      <c r="E33" s="104" t="s">
        <v>1428</v>
      </c>
      <c r="F33" s="104" t="s">
        <v>2535</v>
      </c>
      <c r="G33" s="104" t="s">
        <v>2539</v>
      </c>
      <c r="H33" s="104" t="s">
        <v>2586</v>
      </c>
      <c r="I33" s="173" t="s">
        <v>1453</v>
      </c>
      <c r="J33" s="101"/>
      <c r="K33" s="101"/>
      <c r="L33" s="101"/>
    </row>
    <row r="34" spans="1:12" ht="15" customHeight="1">
      <c r="A34" s="75" t="s">
        <v>1430</v>
      </c>
      <c r="B34" s="76">
        <v>28</v>
      </c>
      <c r="C34" s="129" t="s">
        <v>2548</v>
      </c>
      <c r="D34" s="104" t="s">
        <v>1431</v>
      </c>
      <c r="E34" s="104" t="s">
        <v>1432</v>
      </c>
      <c r="F34" s="104" t="s">
        <v>2535</v>
      </c>
      <c r="G34" s="104" t="s">
        <v>1433</v>
      </c>
      <c r="H34" s="104" t="s">
        <v>2585</v>
      </c>
      <c r="I34" s="173" t="s">
        <v>1457</v>
      </c>
      <c r="J34" s="101"/>
      <c r="K34" s="101"/>
      <c r="L34" s="101"/>
    </row>
    <row r="35" spans="1:12" ht="15" customHeight="1">
      <c r="A35" s="75" t="s">
        <v>1435</v>
      </c>
      <c r="B35" s="76">
        <v>29</v>
      </c>
      <c r="C35" s="129" t="s">
        <v>2547</v>
      </c>
      <c r="D35" s="104" t="s">
        <v>1436</v>
      </c>
      <c r="E35" s="104" t="s">
        <v>1437</v>
      </c>
      <c r="F35" s="104" t="s">
        <v>2535</v>
      </c>
      <c r="G35" s="104" t="s">
        <v>1438</v>
      </c>
      <c r="H35" s="104" t="s">
        <v>1340</v>
      </c>
      <c r="I35" s="173" t="s">
        <v>1461</v>
      </c>
      <c r="J35" s="101"/>
      <c r="K35" s="101"/>
      <c r="L35" s="101"/>
    </row>
    <row r="36" spans="1:12" ht="15" customHeight="1">
      <c r="A36" s="75" t="s">
        <v>1440</v>
      </c>
      <c r="B36" s="76">
        <v>30</v>
      </c>
      <c r="C36" s="129" t="s">
        <v>2548</v>
      </c>
      <c r="D36" s="104" t="s">
        <v>1441</v>
      </c>
      <c r="E36" s="104" t="s">
        <v>1442</v>
      </c>
      <c r="F36" s="104" t="s">
        <v>2535</v>
      </c>
      <c r="G36" s="104" t="s">
        <v>1443</v>
      </c>
      <c r="H36" s="104" t="s">
        <v>1444</v>
      </c>
      <c r="I36" s="173" t="s">
        <v>1466</v>
      </c>
      <c r="J36" s="101"/>
      <c r="K36" s="101"/>
      <c r="L36" s="101"/>
    </row>
    <row r="37" spans="1:12" ht="15" customHeight="1">
      <c r="A37" s="75" t="s">
        <v>1446</v>
      </c>
      <c r="B37" s="76">
        <v>31</v>
      </c>
      <c r="C37" s="129" t="s">
        <v>2547</v>
      </c>
      <c r="D37" s="104" t="s">
        <v>1447</v>
      </c>
      <c r="E37" s="104" t="s">
        <v>1448</v>
      </c>
      <c r="F37" s="104" t="s">
        <v>2535</v>
      </c>
      <c r="G37" s="104" t="s">
        <v>1325</v>
      </c>
      <c r="H37" s="104" t="s">
        <v>1340</v>
      </c>
      <c r="I37" s="173" t="s">
        <v>1471</v>
      </c>
      <c r="J37" s="101"/>
      <c r="K37" s="101"/>
      <c r="L37" s="101"/>
    </row>
    <row r="38" spans="1:12" ht="15" customHeight="1">
      <c r="A38" s="75" t="s">
        <v>1450</v>
      </c>
      <c r="B38" s="76">
        <v>32</v>
      </c>
      <c r="C38" s="129" t="s">
        <v>2547</v>
      </c>
      <c r="D38" s="104" t="s">
        <v>1451</v>
      </c>
      <c r="E38" s="104" t="s">
        <v>1452</v>
      </c>
      <c r="F38" s="104" t="s">
        <v>2535</v>
      </c>
      <c r="G38" s="104" t="s">
        <v>1351</v>
      </c>
      <c r="H38" s="104" t="s">
        <v>1340</v>
      </c>
      <c r="I38" s="173" t="s">
        <v>1476</v>
      </c>
      <c r="J38" s="101"/>
      <c r="K38" s="101"/>
      <c r="L38" s="101"/>
    </row>
    <row r="39" spans="1:17" ht="15" customHeight="1">
      <c r="A39" s="75" t="s">
        <v>1454</v>
      </c>
      <c r="B39" s="76">
        <v>33</v>
      </c>
      <c r="C39" s="129" t="s">
        <v>2547</v>
      </c>
      <c r="D39" s="104" t="s">
        <v>1455</v>
      </c>
      <c r="E39" s="104" t="s">
        <v>1456</v>
      </c>
      <c r="F39" s="104" t="s">
        <v>2535</v>
      </c>
      <c r="G39" s="104" t="s">
        <v>1363</v>
      </c>
      <c r="H39" s="104" t="s">
        <v>1340</v>
      </c>
      <c r="I39" s="173" t="s">
        <v>1481</v>
      </c>
      <c r="J39" s="101"/>
      <c r="K39" s="101"/>
      <c r="L39" s="101"/>
      <c r="M39" s="101"/>
      <c r="N39" s="101"/>
      <c r="O39" s="101"/>
      <c r="P39" s="101"/>
      <c r="Q39" s="101"/>
    </row>
    <row r="40" spans="1:17" ht="15" customHeight="1">
      <c r="A40" s="75" t="s">
        <v>1458</v>
      </c>
      <c r="B40" s="76">
        <v>34</v>
      </c>
      <c r="C40" s="129" t="s">
        <v>2548</v>
      </c>
      <c r="D40" s="104" t="s">
        <v>1459</v>
      </c>
      <c r="E40" s="104" t="s">
        <v>1460</v>
      </c>
      <c r="F40" s="104" t="s">
        <v>2535</v>
      </c>
      <c r="G40" s="104" t="s">
        <v>1343</v>
      </c>
      <c r="H40" s="104" t="s">
        <v>2551</v>
      </c>
      <c r="I40" s="173" t="s">
        <v>1487</v>
      </c>
      <c r="J40" s="101"/>
      <c r="K40" s="101"/>
      <c r="L40" s="101"/>
      <c r="M40" s="101"/>
      <c r="N40" s="101"/>
      <c r="O40" s="101"/>
      <c r="P40" s="101"/>
      <c r="Q40" s="101"/>
    </row>
    <row r="41" spans="1:17" ht="15" customHeight="1">
      <c r="A41" s="75" t="s">
        <v>1462</v>
      </c>
      <c r="B41" s="76">
        <v>35</v>
      </c>
      <c r="C41" s="129" t="s">
        <v>2547</v>
      </c>
      <c r="D41" s="104" t="s">
        <v>1463</v>
      </c>
      <c r="E41" s="104" t="s">
        <v>1464</v>
      </c>
      <c r="F41" s="104" t="s">
        <v>2535</v>
      </c>
      <c r="G41" s="104" t="s">
        <v>1465</v>
      </c>
      <c r="H41" s="104" t="s">
        <v>1444</v>
      </c>
      <c r="I41" s="173" t="s">
        <v>1491</v>
      </c>
      <c r="J41" s="101"/>
      <c r="K41" s="101"/>
      <c r="L41" s="101"/>
      <c r="M41" s="101"/>
      <c r="N41" s="101"/>
      <c r="O41" s="101"/>
      <c r="P41" s="101"/>
      <c r="Q41" s="101"/>
    </row>
    <row r="42" spans="1:17" ht="15" customHeight="1">
      <c r="A42" s="75" t="s">
        <v>1467</v>
      </c>
      <c r="B42" s="76">
        <v>36</v>
      </c>
      <c r="C42" s="129" t="s">
        <v>2548</v>
      </c>
      <c r="D42" s="104" t="s">
        <v>1468</v>
      </c>
      <c r="E42" s="104" t="s">
        <v>1469</v>
      </c>
      <c r="F42" s="104" t="s">
        <v>2535</v>
      </c>
      <c r="G42" s="104" t="s">
        <v>1470</v>
      </c>
      <c r="H42" s="104" t="s">
        <v>1340</v>
      </c>
      <c r="I42" s="173" t="s">
        <v>1496</v>
      </c>
      <c r="J42" s="101"/>
      <c r="K42" s="101"/>
      <c r="L42" s="101"/>
      <c r="M42" s="101"/>
      <c r="N42" s="101"/>
      <c r="O42" s="101"/>
      <c r="P42" s="101"/>
      <c r="Q42" s="101"/>
    </row>
    <row r="43" spans="1:17" ht="15" customHeight="1">
      <c r="A43" s="75" t="s">
        <v>1472</v>
      </c>
      <c r="B43" s="76">
        <v>37</v>
      </c>
      <c r="C43" s="129" t="s">
        <v>2555</v>
      </c>
      <c r="D43" s="104" t="s">
        <v>1473</v>
      </c>
      <c r="E43" s="104" t="s">
        <v>1474</v>
      </c>
      <c r="F43" s="104" t="s">
        <v>2535</v>
      </c>
      <c r="G43" s="104" t="s">
        <v>1475</v>
      </c>
      <c r="H43" s="104" t="s">
        <v>2619</v>
      </c>
      <c r="I43" s="173" t="s">
        <v>1500</v>
      </c>
      <c r="J43" s="101"/>
      <c r="K43" s="101"/>
      <c r="L43" s="101"/>
      <c r="M43" s="101"/>
      <c r="N43" s="101"/>
      <c r="O43" s="101"/>
      <c r="P43" s="101"/>
      <c r="Q43" s="101"/>
    </row>
    <row r="44" spans="1:17" ht="15" customHeight="1">
      <c r="A44" s="75" t="s">
        <v>1477</v>
      </c>
      <c r="B44" s="76">
        <v>38</v>
      </c>
      <c r="C44" s="129" t="s">
        <v>2547</v>
      </c>
      <c r="D44" s="104" t="s">
        <v>1478</v>
      </c>
      <c r="E44" s="104" t="s">
        <v>1479</v>
      </c>
      <c r="F44" s="104" t="s">
        <v>2535</v>
      </c>
      <c r="G44" s="104" t="s">
        <v>1438</v>
      </c>
      <c r="H44" s="104" t="s">
        <v>1480</v>
      </c>
      <c r="I44" s="173" t="s">
        <v>1505</v>
      </c>
      <c r="J44" s="101"/>
      <c r="K44" s="101"/>
      <c r="L44" s="101"/>
      <c r="M44" s="101"/>
      <c r="N44" s="101"/>
      <c r="O44" s="101"/>
      <c r="P44" s="101"/>
      <c r="Q44" s="101"/>
    </row>
    <row r="45" spans="1:11" ht="15" customHeight="1">
      <c r="A45" s="75" t="s">
        <v>1482</v>
      </c>
      <c r="B45" s="76">
        <v>39</v>
      </c>
      <c r="C45" s="129" t="s">
        <v>2548</v>
      </c>
      <c r="D45" s="104" t="s">
        <v>1483</v>
      </c>
      <c r="E45" s="104" t="s">
        <v>1484</v>
      </c>
      <c r="F45" s="104" t="s">
        <v>2535</v>
      </c>
      <c r="G45" s="104" t="s">
        <v>1485</v>
      </c>
      <c r="H45" s="104" t="s">
        <v>1486</v>
      </c>
      <c r="I45" s="173" t="s">
        <v>1509</v>
      </c>
      <c r="J45" s="101"/>
      <c r="K45" s="101"/>
    </row>
    <row r="46" spans="1:11" ht="15" customHeight="1">
      <c r="A46" s="75" t="s">
        <v>1488</v>
      </c>
      <c r="B46" s="76">
        <v>40</v>
      </c>
      <c r="C46" s="129" t="s">
        <v>2547</v>
      </c>
      <c r="D46" s="104" t="s">
        <v>1489</v>
      </c>
      <c r="E46" s="104" t="s">
        <v>1490</v>
      </c>
      <c r="F46" s="104" t="s">
        <v>2535</v>
      </c>
      <c r="G46" s="104" t="s">
        <v>2539</v>
      </c>
      <c r="H46" s="104" t="s">
        <v>1337</v>
      </c>
      <c r="I46" s="173" t="s">
        <v>1514</v>
      </c>
      <c r="J46" s="101"/>
      <c r="K46" s="101"/>
    </row>
    <row r="47" spans="1:11" ht="15" customHeight="1">
      <c r="A47" s="75" t="s">
        <v>1492</v>
      </c>
      <c r="B47" s="76">
        <v>41</v>
      </c>
      <c r="C47" s="129" t="s">
        <v>2555</v>
      </c>
      <c r="D47" s="104" t="s">
        <v>1493</v>
      </c>
      <c r="E47" s="104" t="s">
        <v>1494</v>
      </c>
      <c r="F47" s="104" t="s">
        <v>2535</v>
      </c>
      <c r="G47" s="104" t="s">
        <v>1495</v>
      </c>
      <c r="H47" s="104" t="s">
        <v>2618</v>
      </c>
      <c r="I47" s="173" t="s">
        <v>1518</v>
      </c>
      <c r="J47" s="101"/>
      <c r="K47" s="101"/>
    </row>
    <row r="48" spans="1:11" ht="15" customHeight="1">
      <c r="A48" s="75" t="s">
        <v>1497</v>
      </c>
      <c r="B48" s="76">
        <v>42</v>
      </c>
      <c r="C48" s="129" t="s">
        <v>2548</v>
      </c>
      <c r="D48" s="104" t="s">
        <v>1498</v>
      </c>
      <c r="E48" s="104" t="s">
        <v>1499</v>
      </c>
      <c r="F48" s="104" t="s">
        <v>2535</v>
      </c>
      <c r="G48" s="104" t="s">
        <v>1351</v>
      </c>
      <c r="H48" s="104" t="s">
        <v>2622</v>
      </c>
      <c r="I48" s="173" t="s">
        <v>1522</v>
      </c>
      <c r="J48" s="101"/>
      <c r="K48" s="101"/>
    </row>
    <row r="49" spans="1:11" ht="15" customHeight="1">
      <c r="A49" s="75" t="s">
        <v>1501</v>
      </c>
      <c r="B49" s="76">
        <v>43</v>
      </c>
      <c r="C49" s="129" t="s">
        <v>2548</v>
      </c>
      <c r="D49" s="104" t="s">
        <v>1502</v>
      </c>
      <c r="E49" s="104" t="s">
        <v>1503</v>
      </c>
      <c r="F49" s="104" t="s">
        <v>2535</v>
      </c>
      <c r="G49" s="104" t="s">
        <v>1351</v>
      </c>
      <c r="H49" s="104" t="s">
        <v>1504</v>
      </c>
      <c r="I49" s="173" t="s">
        <v>1525</v>
      </c>
      <c r="J49" s="101"/>
      <c r="K49" s="101"/>
    </row>
    <row r="50" spans="1:11" ht="15" customHeight="1">
      <c r="A50" s="75" t="s">
        <v>1506</v>
      </c>
      <c r="B50" s="76">
        <v>44</v>
      </c>
      <c r="C50" s="129" t="s">
        <v>2547</v>
      </c>
      <c r="D50" s="104" t="s">
        <v>1507</v>
      </c>
      <c r="E50" s="104" t="s">
        <v>1508</v>
      </c>
      <c r="F50" s="104" t="s">
        <v>2535</v>
      </c>
      <c r="G50" s="104" t="s">
        <v>1358</v>
      </c>
      <c r="H50" s="104" t="s">
        <v>1340</v>
      </c>
      <c r="I50" s="173" t="s">
        <v>1529</v>
      </c>
      <c r="J50" s="101"/>
      <c r="K50" s="101"/>
    </row>
    <row r="51" spans="1:11" ht="15" customHeight="1">
      <c r="A51" s="75" t="s">
        <v>1510</v>
      </c>
      <c r="B51" s="76">
        <v>45</v>
      </c>
      <c r="C51" s="129" t="s">
        <v>2548</v>
      </c>
      <c r="D51" s="104" t="s">
        <v>1511</v>
      </c>
      <c r="E51" s="104" t="s">
        <v>1512</v>
      </c>
      <c r="F51" s="104" t="s">
        <v>2535</v>
      </c>
      <c r="G51" s="104" t="s">
        <v>1513</v>
      </c>
      <c r="H51" s="104" t="s">
        <v>2551</v>
      </c>
      <c r="I51" s="173" t="s">
        <v>1533</v>
      </c>
      <c r="J51" s="101"/>
      <c r="K51" s="101"/>
    </row>
    <row r="52" spans="1:11" ht="15" customHeight="1">
      <c r="A52" s="75" t="s">
        <v>1515</v>
      </c>
      <c r="B52" s="76">
        <v>46</v>
      </c>
      <c r="C52" s="129" t="s">
        <v>2548</v>
      </c>
      <c r="D52" s="104" t="s">
        <v>1516</v>
      </c>
      <c r="E52" s="104" t="s">
        <v>1517</v>
      </c>
      <c r="F52" s="104" t="s">
        <v>2535</v>
      </c>
      <c r="G52" s="104" t="s">
        <v>1351</v>
      </c>
      <c r="H52" s="104" t="s">
        <v>2622</v>
      </c>
      <c r="I52" s="173" t="s">
        <v>1537</v>
      </c>
      <c r="J52" s="101"/>
      <c r="K52" s="101"/>
    </row>
    <row r="53" spans="1:11" ht="15" customHeight="1">
      <c r="A53" s="75" t="s">
        <v>1519</v>
      </c>
      <c r="B53" s="76">
        <v>47</v>
      </c>
      <c r="C53" s="129" t="s">
        <v>2555</v>
      </c>
      <c r="D53" s="104" t="s">
        <v>1520</v>
      </c>
      <c r="E53" s="104" t="s">
        <v>1521</v>
      </c>
      <c r="F53" s="104" t="s">
        <v>2535</v>
      </c>
      <c r="G53" s="104" t="s">
        <v>1470</v>
      </c>
      <c r="H53" s="104" t="s">
        <v>2618</v>
      </c>
      <c r="I53" s="173" t="s">
        <v>1539</v>
      </c>
      <c r="J53" s="101"/>
      <c r="K53" s="101"/>
    </row>
    <row r="54" spans="1:11" ht="15" customHeight="1">
      <c r="A54" s="75" t="s">
        <v>1523</v>
      </c>
      <c r="B54" s="76">
        <v>48</v>
      </c>
      <c r="C54" s="129" t="s">
        <v>2548</v>
      </c>
      <c r="D54" s="104" t="s">
        <v>1524</v>
      </c>
      <c r="E54" s="104" t="s">
        <v>1008</v>
      </c>
      <c r="F54" s="104" t="s">
        <v>2535</v>
      </c>
      <c r="G54" s="104" t="s">
        <v>1363</v>
      </c>
      <c r="H54" s="104" t="s">
        <v>1382</v>
      </c>
      <c r="I54" s="173" t="s">
        <v>1543</v>
      </c>
      <c r="J54" s="101"/>
      <c r="K54" s="101"/>
    </row>
    <row r="55" spans="1:11" ht="15" customHeight="1">
      <c r="A55" s="75" t="s">
        <v>1526</v>
      </c>
      <c r="B55" s="76">
        <v>49</v>
      </c>
      <c r="C55" s="129" t="s">
        <v>2547</v>
      </c>
      <c r="D55" s="104" t="s">
        <v>1527</v>
      </c>
      <c r="E55" s="104" t="s">
        <v>1528</v>
      </c>
      <c r="F55" s="104" t="s">
        <v>2535</v>
      </c>
      <c r="G55" s="104" t="s">
        <v>1475</v>
      </c>
      <c r="H55" s="104" t="s">
        <v>1340</v>
      </c>
      <c r="I55" s="173" t="s">
        <v>1548</v>
      </c>
      <c r="J55" s="101"/>
      <c r="K55" s="101"/>
    </row>
    <row r="56" spans="1:11" ht="15" customHeight="1">
      <c r="A56" s="75" t="s">
        <v>1530</v>
      </c>
      <c r="B56" s="76">
        <v>50</v>
      </c>
      <c r="C56" s="129" t="s">
        <v>2555</v>
      </c>
      <c r="D56" s="104" t="s">
        <v>1531</v>
      </c>
      <c r="E56" s="104" t="s">
        <v>1532</v>
      </c>
      <c r="F56" s="104" t="s">
        <v>2535</v>
      </c>
      <c r="G56" s="104" t="s">
        <v>1475</v>
      </c>
      <c r="H56" s="104" t="s">
        <v>2618</v>
      </c>
      <c r="I56" s="173" t="s">
        <v>1552</v>
      </c>
      <c r="J56" s="101"/>
      <c r="K56" s="101"/>
    </row>
    <row r="57" spans="1:11" ht="15" customHeight="1">
      <c r="A57" s="75" t="s">
        <v>1534</v>
      </c>
      <c r="B57" s="76">
        <v>51</v>
      </c>
      <c r="C57" s="129" t="s">
        <v>2548</v>
      </c>
      <c r="D57" s="104" t="s">
        <v>1535</v>
      </c>
      <c r="E57" s="104" t="s">
        <v>1536</v>
      </c>
      <c r="F57" s="104" t="s">
        <v>2535</v>
      </c>
      <c r="G57" s="104" t="s">
        <v>1351</v>
      </c>
      <c r="H57" s="104" t="s">
        <v>1340</v>
      </c>
      <c r="I57" s="173" t="s">
        <v>1556</v>
      </c>
      <c r="J57" s="101"/>
      <c r="K57" s="101"/>
    </row>
    <row r="58" spans="1:11" ht="15" customHeight="1">
      <c r="A58" s="75" t="s">
        <v>1538</v>
      </c>
      <c r="B58" s="76">
        <v>52</v>
      </c>
      <c r="C58" s="129" t="s">
        <v>2548</v>
      </c>
      <c r="D58" s="104" t="s">
        <v>1030</v>
      </c>
      <c r="E58" s="104" t="s">
        <v>1031</v>
      </c>
      <c r="F58" s="104" t="s">
        <v>2535</v>
      </c>
      <c r="G58" s="104" t="s">
        <v>2539</v>
      </c>
      <c r="H58" s="104" t="s">
        <v>2586</v>
      </c>
      <c r="I58" s="173" t="s">
        <v>1561</v>
      </c>
      <c r="J58" s="101"/>
      <c r="K58" s="101"/>
    </row>
    <row r="59" spans="1:11" ht="15" customHeight="1">
      <c r="A59" s="75" t="s">
        <v>1540</v>
      </c>
      <c r="B59" s="76">
        <v>53</v>
      </c>
      <c r="C59" s="129" t="s">
        <v>2547</v>
      </c>
      <c r="D59" s="104" t="s">
        <v>1541</v>
      </c>
      <c r="E59" s="104" t="s">
        <v>1542</v>
      </c>
      <c r="F59" s="104" t="s">
        <v>2535</v>
      </c>
      <c r="G59" s="104" t="s">
        <v>1475</v>
      </c>
      <c r="H59" s="104" t="s">
        <v>1333</v>
      </c>
      <c r="I59" s="173" t="s">
        <v>1565</v>
      </c>
      <c r="J59" s="101"/>
      <c r="K59" s="101"/>
    </row>
    <row r="60" spans="1:11" ht="15" customHeight="1">
      <c r="A60" s="75" t="s">
        <v>1544</v>
      </c>
      <c r="B60" s="76">
        <v>54</v>
      </c>
      <c r="C60" s="129" t="s">
        <v>2554</v>
      </c>
      <c r="D60" s="104" t="s">
        <v>1545</v>
      </c>
      <c r="E60" s="104" t="s">
        <v>1546</v>
      </c>
      <c r="F60" s="104" t="s">
        <v>2535</v>
      </c>
      <c r="G60" s="104" t="s">
        <v>1547</v>
      </c>
      <c r="H60" s="104" t="s">
        <v>1480</v>
      </c>
      <c r="I60" s="173" t="s">
        <v>1569</v>
      </c>
      <c r="J60" s="101"/>
      <c r="K60" s="101"/>
    </row>
    <row r="61" spans="1:11" ht="15" customHeight="1">
      <c r="A61" s="75" t="s">
        <v>1549</v>
      </c>
      <c r="B61" s="76">
        <v>55</v>
      </c>
      <c r="C61" s="129" t="s">
        <v>2547</v>
      </c>
      <c r="D61" s="104" t="s">
        <v>1550</v>
      </c>
      <c r="E61" s="104" t="s">
        <v>1551</v>
      </c>
      <c r="F61" s="104" t="s">
        <v>2535</v>
      </c>
      <c r="G61" s="104" t="s">
        <v>1351</v>
      </c>
      <c r="H61" s="104" t="s">
        <v>1347</v>
      </c>
      <c r="I61" s="173" t="s">
        <v>1573</v>
      </c>
      <c r="J61" s="101"/>
      <c r="K61" s="101"/>
    </row>
    <row r="62" spans="1:11" ht="15" customHeight="1">
      <c r="A62" s="75" t="s">
        <v>1553</v>
      </c>
      <c r="B62" s="76">
        <v>56</v>
      </c>
      <c r="C62" s="129" t="s">
        <v>2547</v>
      </c>
      <c r="D62" s="104" t="s">
        <v>1554</v>
      </c>
      <c r="E62" s="104" t="s">
        <v>1555</v>
      </c>
      <c r="F62" s="104" t="s">
        <v>2535</v>
      </c>
      <c r="G62" s="104" t="s">
        <v>2539</v>
      </c>
      <c r="H62" s="104" t="s">
        <v>1444</v>
      </c>
      <c r="I62" s="173" t="s">
        <v>1576</v>
      </c>
      <c r="J62" s="101"/>
      <c r="K62" s="101"/>
    </row>
    <row r="63" spans="1:11" ht="15" customHeight="1">
      <c r="A63" s="75" t="s">
        <v>1557</v>
      </c>
      <c r="B63" s="76">
        <v>57</v>
      </c>
      <c r="C63" s="129" t="s">
        <v>2547</v>
      </c>
      <c r="D63" s="104" t="s">
        <v>1558</v>
      </c>
      <c r="E63" s="104" t="s">
        <v>1559</v>
      </c>
      <c r="F63" s="104" t="s">
        <v>2535</v>
      </c>
      <c r="G63" s="104" t="s">
        <v>1363</v>
      </c>
      <c r="H63" s="104" t="s">
        <v>1560</v>
      </c>
      <c r="I63" s="173" t="s">
        <v>1579</v>
      </c>
      <c r="J63" s="101"/>
      <c r="K63" s="101"/>
    </row>
    <row r="64" spans="1:11" ht="15" customHeight="1">
      <c r="A64" s="75" t="s">
        <v>1562</v>
      </c>
      <c r="B64" s="76">
        <v>58</v>
      </c>
      <c r="C64" s="129" t="s">
        <v>2554</v>
      </c>
      <c r="D64" s="104" t="s">
        <v>1563</v>
      </c>
      <c r="E64" s="104" t="s">
        <v>1564</v>
      </c>
      <c r="F64" s="104" t="s">
        <v>2535</v>
      </c>
      <c r="G64" s="104" t="s">
        <v>1325</v>
      </c>
      <c r="H64" s="104" t="s">
        <v>1368</v>
      </c>
      <c r="I64" s="173" t="s">
        <v>1583</v>
      </c>
      <c r="J64" s="101"/>
      <c r="K64" s="101"/>
    </row>
    <row r="65" spans="1:11" ht="15" customHeight="1">
      <c r="A65" s="75" t="s">
        <v>1566</v>
      </c>
      <c r="B65" s="76">
        <v>59</v>
      </c>
      <c r="C65" s="129" t="s">
        <v>2547</v>
      </c>
      <c r="D65" s="104" t="s">
        <v>1567</v>
      </c>
      <c r="E65" s="104" t="s">
        <v>1568</v>
      </c>
      <c r="F65" s="104" t="s">
        <v>2535</v>
      </c>
      <c r="G65" s="104" t="s">
        <v>1351</v>
      </c>
      <c r="H65" s="104" t="s">
        <v>1347</v>
      </c>
      <c r="I65" s="173" t="s">
        <v>1587</v>
      </c>
      <c r="J65" s="101"/>
      <c r="K65" s="101"/>
    </row>
    <row r="66" spans="1:11" ht="15" customHeight="1">
      <c r="A66" s="75" t="s">
        <v>1570</v>
      </c>
      <c r="B66" s="76">
        <v>60</v>
      </c>
      <c r="C66" s="129" t="s">
        <v>2554</v>
      </c>
      <c r="D66" s="104" t="s">
        <v>1571</v>
      </c>
      <c r="E66" s="104" t="s">
        <v>1572</v>
      </c>
      <c r="F66" s="104" t="s">
        <v>2535</v>
      </c>
      <c r="G66" s="104" t="s">
        <v>1325</v>
      </c>
      <c r="H66" s="104" t="s">
        <v>1368</v>
      </c>
      <c r="I66" s="173" t="s">
        <v>1592</v>
      </c>
      <c r="J66" s="101"/>
      <c r="K66" s="101"/>
    </row>
    <row r="67" spans="1:11" ht="15" customHeight="1">
      <c r="A67" s="75" t="s">
        <v>1574</v>
      </c>
      <c r="B67" s="76">
        <v>61</v>
      </c>
      <c r="C67" s="129" t="s">
        <v>2554</v>
      </c>
      <c r="D67" s="104" t="s">
        <v>2662</v>
      </c>
      <c r="E67" s="104" t="s">
        <v>1575</v>
      </c>
      <c r="F67" s="104" t="s">
        <v>2535</v>
      </c>
      <c r="G67" s="104" t="s">
        <v>1343</v>
      </c>
      <c r="H67" s="104" t="s">
        <v>1382</v>
      </c>
      <c r="I67" s="173" t="s">
        <v>1595</v>
      </c>
      <c r="J67" s="101"/>
      <c r="K67" s="101"/>
    </row>
    <row r="68" spans="1:11" ht="15" customHeight="1">
      <c r="A68" s="75" t="s">
        <v>1577</v>
      </c>
      <c r="B68" s="76">
        <v>62</v>
      </c>
      <c r="C68" s="129" t="s">
        <v>2547</v>
      </c>
      <c r="D68" s="104" t="s">
        <v>1578</v>
      </c>
      <c r="E68" s="104" t="s">
        <v>2676</v>
      </c>
      <c r="F68" s="104" t="s">
        <v>2535</v>
      </c>
      <c r="G68" s="104" t="s">
        <v>1351</v>
      </c>
      <c r="H68" s="104" t="s">
        <v>996</v>
      </c>
      <c r="I68" s="173" t="s">
        <v>1600</v>
      </c>
      <c r="J68" s="101"/>
      <c r="K68" s="101"/>
    </row>
    <row r="69" spans="1:11" ht="15" customHeight="1">
      <c r="A69" s="75" t="s">
        <v>1580</v>
      </c>
      <c r="B69" s="76">
        <v>63</v>
      </c>
      <c r="C69" s="129" t="s">
        <v>2552</v>
      </c>
      <c r="D69" s="104" t="s">
        <v>1581</v>
      </c>
      <c r="E69" s="104" t="s">
        <v>1582</v>
      </c>
      <c r="F69" s="104" t="s">
        <v>2535</v>
      </c>
      <c r="G69" s="104" t="s">
        <v>1343</v>
      </c>
      <c r="H69" s="104" t="s">
        <v>2553</v>
      </c>
      <c r="I69" s="173" t="s">
        <v>1604</v>
      </c>
      <c r="J69" s="101"/>
      <c r="K69" s="101"/>
    </row>
    <row r="70" spans="1:11" ht="15" customHeight="1">
      <c r="A70" s="75" t="s">
        <v>1584</v>
      </c>
      <c r="B70" s="76">
        <v>64</v>
      </c>
      <c r="C70" s="129" t="s">
        <v>2543</v>
      </c>
      <c r="D70" s="104" t="s">
        <v>1585</v>
      </c>
      <c r="E70" s="104" t="s">
        <v>1586</v>
      </c>
      <c r="F70" s="104" t="s">
        <v>2535</v>
      </c>
      <c r="G70" s="104" t="s">
        <v>1363</v>
      </c>
      <c r="H70" s="104" t="s">
        <v>1411</v>
      </c>
      <c r="I70" s="173" t="s">
        <v>1609</v>
      </c>
      <c r="J70" s="101"/>
      <c r="K70" s="101"/>
    </row>
    <row r="71" spans="1:11" ht="15" customHeight="1">
      <c r="A71" s="75" t="s">
        <v>1588</v>
      </c>
      <c r="B71" s="76">
        <v>65</v>
      </c>
      <c r="C71" s="129" t="s">
        <v>2554</v>
      </c>
      <c r="D71" s="104" t="s">
        <v>1589</v>
      </c>
      <c r="E71" s="104" t="s">
        <v>1590</v>
      </c>
      <c r="F71" s="104" t="s">
        <v>2535</v>
      </c>
      <c r="G71" s="104" t="s">
        <v>1351</v>
      </c>
      <c r="H71" s="104" t="s">
        <v>1591</v>
      </c>
      <c r="I71" s="173" t="s">
        <v>1613</v>
      </c>
      <c r="J71" s="101"/>
      <c r="K71" s="101"/>
    </row>
    <row r="72" spans="1:11" ht="15" customHeight="1">
      <c r="A72" s="75" t="s">
        <v>1593</v>
      </c>
      <c r="B72" s="76">
        <v>66</v>
      </c>
      <c r="C72" s="129" t="s">
        <v>2548</v>
      </c>
      <c r="D72" s="104" t="s">
        <v>2677</v>
      </c>
      <c r="E72" s="104" t="s">
        <v>1594</v>
      </c>
      <c r="F72" s="104" t="s">
        <v>2535</v>
      </c>
      <c r="G72" s="104" t="s">
        <v>1475</v>
      </c>
      <c r="H72" s="104" t="s">
        <v>2586</v>
      </c>
      <c r="I72" s="173" t="s">
        <v>1617</v>
      </c>
      <c r="J72" s="101"/>
      <c r="K72" s="101"/>
    </row>
    <row r="73" spans="1:11" ht="15" customHeight="1">
      <c r="A73" s="75" t="s">
        <v>1596</v>
      </c>
      <c r="B73" s="76">
        <v>67</v>
      </c>
      <c r="C73" s="129" t="s">
        <v>2552</v>
      </c>
      <c r="D73" s="104" t="s">
        <v>1597</v>
      </c>
      <c r="E73" s="104" t="s">
        <v>1598</v>
      </c>
      <c r="F73" s="104" t="s">
        <v>2535</v>
      </c>
      <c r="G73" s="104" t="s">
        <v>1343</v>
      </c>
      <c r="H73" s="104" t="s">
        <v>1599</v>
      </c>
      <c r="I73" s="173" t="s">
        <v>1622</v>
      </c>
      <c r="J73" s="101"/>
      <c r="K73" s="101"/>
    </row>
    <row r="74" spans="1:11" ht="15" customHeight="1">
      <c r="A74" s="75" t="s">
        <v>1601</v>
      </c>
      <c r="B74" s="76">
        <v>68</v>
      </c>
      <c r="C74" s="129" t="s">
        <v>2548</v>
      </c>
      <c r="D74" s="104" t="s">
        <v>1602</v>
      </c>
      <c r="E74" s="104" t="s">
        <v>1603</v>
      </c>
      <c r="F74" s="104" t="s">
        <v>2535</v>
      </c>
      <c r="G74" s="104" t="s">
        <v>1351</v>
      </c>
      <c r="H74" s="104" t="s">
        <v>2622</v>
      </c>
      <c r="I74" s="173" t="s">
        <v>1627</v>
      </c>
      <c r="J74" s="101"/>
      <c r="K74" s="101"/>
    </row>
    <row r="75" spans="1:11" ht="15" customHeight="1">
      <c r="A75" s="75" t="s">
        <v>1605</v>
      </c>
      <c r="B75" s="76">
        <v>69</v>
      </c>
      <c r="C75" s="129" t="s">
        <v>2555</v>
      </c>
      <c r="D75" s="104" t="s">
        <v>1606</v>
      </c>
      <c r="E75" s="104" t="s">
        <v>1607</v>
      </c>
      <c r="F75" s="104" t="s">
        <v>2535</v>
      </c>
      <c r="G75" s="104" t="s">
        <v>1608</v>
      </c>
      <c r="H75" s="104" t="s">
        <v>2621</v>
      </c>
      <c r="I75" s="173" t="s">
        <v>1633</v>
      </c>
      <c r="J75" s="101"/>
      <c r="K75" s="101"/>
    </row>
    <row r="76" spans="1:11" ht="15" customHeight="1">
      <c r="A76" s="75" t="s">
        <v>1610</v>
      </c>
      <c r="B76" s="76">
        <v>70</v>
      </c>
      <c r="C76" s="129" t="s">
        <v>2555</v>
      </c>
      <c r="D76" s="104" t="s">
        <v>1611</v>
      </c>
      <c r="E76" s="104" t="s">
        <v>1456</v>
      </c>
      <c r="F76" s="104" t="s">
        <v>2535</v>
      </c>
      <c r="G76" s="104" t="s">
        <v>1612</v>
      </c>
      <c r="H76" s="104" t="s">
        <v>2618</v>
      </c>
      <c r="I76" s="173" t="s">
        <v>1637</v>
      </c>
      <c r="J76" s="101"/>
      <c r="K76" s="101"/>
    </row>
    <row r="77" spans="1:11" ht="15" customHeight="1">
      <c r="A77" s="75" t="s">
        <v>1614</v>
      </c>
      <c r="B77" s="76">
        <v>71</v>
      </c>
      <c r="C77" s="129" t="s">
        <v>2554</v>
      </c>
      <c r="D77" s="104" t="s">
        <v>1615</v>
      </c>
      <c r="E77" s="104" t="s">
        <v>1616</v>
      </c>
      <c r="F77" s="104" t="s">
        <v>2535</v>
      </c>
      <c r="G77" s="104" t="s">
        <v>2558</v>
      </c>
      <c r="H77" s="104" t="s">
        <v>1340</v>
      </c>
      <c r="I77" s="173" t="s">
        <v>1641</v>
      </c>
      <c r="J77" s="101"/>
      <c r="K77" s="101"/>
    </row>
    <row r="78" spans="1:11" ht="15" customHeight="1">
      <c r="A78" s="75" t="s">
        <v>1618</v>
      </c>
      <c r="B78" s="76">
        <v>72</v>
      </c>
      <c r="C78" s="129" t="s">
        <v>2555</v>
      </c>
      <c r="D78" s="104" t="s">
        <v>1619</v>
      </c>
      <c r="E78" s="104" t="s">
        <v>1620</v>
      </c>
      <c r="F78" s="104" t="s">
        <v>2535</v>
      </c>
      <c r="G78" s="104" t="s">
        <v>1621</v>
      </c>
      <c r="H78" s="104" t="s">
        <v>2559</v>
      </c>
      <c r="I78" s="173" t="s">
        <v>1647</v>
      </c>
      <c r="J78" s="101"/>
      <c r="K78" s="101"/>
    </row>
    <row r="79" spans="1:11" ht="15" customHeight="1">
      <c r="A79" s="75" t="s">
        <v>1623</v>
      </c>
      <c r="B79" s="76">
        <v>73</v>
      </c>
      <c r="C79" s="129" t="s">
        <v>2555</v>
      </c>
      <c r="D79" s="104" t="s">
        <v>1624</v>
      </c>
      <c r="E79" s="104" t="s">
        <v>1625</v>
      </c>
      <c r="F79" s="104" t="s">
        <v>2535</v>
      </c>
      <c r="G79" s="104" t="s">
        <v>1626</v>
      </c>
      <c r="H79" s="104" t="s">
        <v>2623</v>
      </c>
      <c r="I79" s="173" t="s">
        <v>1651</v>
      </c>
      <c r="J79" s="101"/>
      <c r="K79" s="101"/>
    </row>
    <row r="80" spans="1:11" ht="15" customHeight="1">
      <c r="A80" s="75" t="s">
        <v>1628</v>
      </c>
      <c r="B80" s="76">
        <v>74</v>
      </c>
      <c r="C80" s="129" t="s">
        <v>2552</v>
      </c>
      <c r="D80" s="104" t="s">
        <v>1629</v>
      </c>
      <c r="E80" s="104" t="s">
        <v>1630</v>
      </c>
      <c r="F80" s="104" t="s">
        <v>2535</v>
      </c>
      <c r="G80" s="104" t="s">
        <v>1631</v>
      </c>
      <c r="H80" s="104" t="s">
        <v>1632</v>
      </c>
      <c r="I80" s="173" t="s">
        <v>1657</v>
      </c>
      <c r="J80" s="101"/>
      <c r="K80" s="101"/>
    </row>
    <row r="81" spans="1:11" ht="15" customHeight="1">
      <c r="A81" s="75" t="s">
        <v>1634</v>
      </c>
      <c r="B81" s="76">
        <v>75</v>
      </c>
      <c r="C81" s="129" t="s">
        <v>2552</v>
      </c>
      <c r="D81" s="104" t="s">
        <v>1635</v>
      </c>
      <c r="E81" s="104" t="s">
        <v>1636</v>
      </c>
      <c r="F81" s="104" t="s">
        <v>2535</v>
      </c>
      <c r="G81" s="104" t="s">
        <v>1343</v>
      </c>
      <c r="H81" s="104" t="s">
        <v>2623</v>
      </c>
      <c r="I81" s="173" t="s">
        <v>1663</v>
      </c>
      <c r="J81" s="101"/>
      <c r="K81" s="101"/>
    </row>
    <row r="82" spans="1:11" ht="15" customHeight="1">
      <c r="A82" s="75" t="s">
        <v>1638</v>
      </c>
      <c r="B82" s="76">
        <v>76</v>
      </c>
      <c r="C82" s="129" t="s">
        <v>2547</v>
      </c>
      <c r="D82" s="104" t="s">
        <v>1639</v>
      </c>
      <c r="E82" s="104" t="s">
        <v>1640</v>
      </c>
      <c r="F82" s="104" t="s">
        <v>2535</v>
      </c>
      <c r="G82" s="104" t="s">
        <v>1351</v>
      </c>
      <c r="H82" s="104" t="s">
        <v>2585</v>
      </c>
      <c r="I82" s="173" t="s">
        <v>1667</v>
      </c>
      <c r="J82" s="101"/>
      <c r="K82" s="101"/>
    </row>
    <row r="83" spans="1:11" ht="15" customHeight="1">
      <c r="A83" s="75" t="s">
        <v>1642</v>
      </c>
      <c r="B83" s="76">
        <v>77</v>
      </c>
      <c r="C83" s="129" t="s">
        <v>2543</v>
      </c>
      <c r="D83" s="104" t="s">
        <v>1643</v>
      </c>
      <c r="E83" s="104" t="s">
        <v>1644</v>
      </c>
      <c r="F83" s="104" t="s">
        <v>2535</v>
      </c>
      <c r="G83" s="104" t="s">
        <v>1645</v>
      </c>
      <c r="H83" s="104" t="s">
        <v>1646</v>
      </c>
      <c r="I83" s="173" t="s">
        <v>1672</v>
      </c>
      <c r="J83" s="101"/>
      <c r="K83" s="101"/>
    </row>
    <row r="84" spans="1:11" ht="15" customHeight="1">
      <c r="A84" s="75" t="s">
        <v>1648</v>
      </c>
      <c r="B84" s="76">
        <v>78</v>
      </c>
      <c r="C84" s="129" t="s">
        <v>2543</v>
      </c>
      <c r="D84" s="104" t="s">
        <v>1649</v>
      </c>
      <c r="E84" s="104" t="s">
        <v>1650</v>
      </c>
      <c r="F84" s="104" t="s">
        <v>2535</v>
      </c>
      <c r="G84" s="104" t="s">
        <v>1325</v>
      </c>
      <c r="H84" s="104" t="s">
        <v>1388</v>
      </c>
      <c r="I84" s="173" t="s">
        <v>1677</v>
      </c>
      <c r="J84" s="101"/>
      <c r="K84" s="101"/>
    </row>
    <row r="85" spans="1:11" ht="15" customHeight="1">
      <c r="A85" s="75" t="s">
        <v>1652</v>
      </c>
      <c r="B85" s="76">
        <v>79</v>
      </c>
      <c r="C85" s="129" t="s">
        <v>2543</v>
      </c>
      <c r="D85" s="104" t="s">
        <v>1653</v>
      </c>
      <c r="E85" s="104" t="s">
        <v>1654</v>
      </c>
      <c r="F85" s="104" t="s">
        <v>2535</v>
      </c>
      <c r="G85" s="104" t="s">
        <v>1655</v>
      </c>
      <c r="H85" s="104" t="s">
        <v>1656</v>
      </c>
      <c r="I85" s="173" t="s">
        <v>1680</v>
      </c>
      <c r="J85" s="101"/>
      <c r="K85" s="101"/>
    </row>
    <row r="86" spans="1:11" ht="15" customHeight="1">
      <c r="A86" s="75" t="s">
        <v>1658</v>
      </c>
      <c r="B86" s="76">
        <v>80</v>
      </c>
      <c r="C86" s="129" t="s">
        <v>2548</v>
      </c>
      <c r="D86" s="104" t="s">
        <v>1659</v>
      </c>
      <c r="E86" s="104" t="s">
        <v>1660</v>
      </c>
      <c r="F86" s="104" t="s">
        <v>2535</v>
      </c>
      <c r="G86" s="104" t="s">
        <v>1661</v>
      </c>
      <c r="H86" s="104" t="s">
        <v>1662</v>
      </c>
      <c r="I86" s="173" t="s">
        <v>1684</v>
      </c>
      <c r="J86" s="101"/>
      <c r="K86" s="101"/>
    </row>
    <row r="87" spans="1:11" ht="15" customHeight="1">
      <c r="A87" s="75" t="s">
        <v>1664</v>
      </c>
      <c r="B87" s="76">
        <v>81</v>
      </c>
      <c r="C87" s="129" t="s">
        <v>2548</v>
      </c>
      <c r="D87" s="104" t="s">
        <v>1665</v>
      </c>
      <c r="E87" s="104" t="s">
        <v>1666</v>
      </c>
      <c r="F87" s="104" t="s">
        <v>2535</v>
      </c>
      <c r="G87" s="104" t="s">
        <v>1336</v>
      </c>
      <c r="H87" s="104" t="s">
        <v>2586</v>
      </c>
      <c r="I87" s="173" t="s">
        <v>1689</v>
      </c>
      <c r="J87" s="101"/>
      <c r="K87" s="101"/>
    </row>
    <row r="88" spans="1:11" ht="15" customHeight="1">
      <c r="A88" s="75" t="s">
        <v>1668</v>
      </c>
      <c r="B88" s="76">
        <v>82</v>
      </c>
      <c r="C88" s="129" t="s">
        <v>2548</v>
      </c>
      <c r="D88" s="104" t="s">
        <v>1669</v>
      </c>
      <c r="E88" s="104" t="s">
        <v>1670</v>
      </c>
      <c r="F88" s="104" t="s">
        <v>2535</v>
      </c>
      <c r="G88" s="104" t="s">
        <v>1671</v>
      </c>
      <c r="H88" s="104" t="s">
        <v>2557</v>
      </c>
      <c r="I88" s="173" t="s">
        <v>1693</v>
      </c>
      <c r="J88" s="101"/>
      <c r="K88" s="101"/>
    </row>
    <row r="89" spans="1:11" ht="15" customHeight="1">
      <c r="A89" s="75" t="s">
        <v>1673</v>
      </c>
      <c r="B89" s="76">
        <v>83</v>
      </c>
      <c r="C89" s="129" t="s">
        <v>2548</v>
      </c>
      <c r="D89" s="104" t="s">
        <v>1674</v>
      </c>
      <c r="E89" s="104" t="s">
        <v>1675</v>
      </c>
      <c r="F89" s="104" t="s">
        <v>2535</v>
      </c>
      <c r="G89" s="104" t="s">
        <v>1676</v>
      </c>
      <c r="H89" s="104" t="s">
        <v>2551</v>
      </c>
      <c r="I89" s="173" t="s">
        <v>1695</v>
      </c>
      <c r="J89" s="101"/>
      <c r="K89" s="101"/>
    </row>
    <row r="90" spans="1:10" ht="15" customHeight="1">
      <c r="A90" s="75" t="s">
        <v>1678</v>
      </c>
      <c r="B90" s="76">
        <v>84</v>
      </c>
      <c r="C90" s="129" t="s">
        <v>2548</v>
      </c>
      <c r="D90" s="104" t="s">
        <v>1679</v>
      </c>
      <c r="E90" s="104" t="s">
        <v>1009</v>
      </c>
      <c r="F90" s="104" t="s">
        <v>2535</v>
      </c>
      <c r="G90" s="104" t="s">
        <v>1351</v>
      </c>
      <c r="H90" s="104" t="s">
        <v>2557</v>
      </c>
      <c r="I90" s="173" t="s">
        <v>1700</v>
      </c>
      <c r="J90" s="101"/>
    </row>
    <row r="91" spans="1:10" ht="15" customHeight="1">
      <c r="A91" s="75" t="s">
        <v>1681</v>
      </c>
      <c r="B91" s="76">
        <v>85</v>
      </c>
      <c r="C91" s="129" t="s">
        <v>2548</v>
      </c>
      <c r="D91" s="104" t="s">
        <v>1682</v>
      </c>
      <c r="E91" s="104" t="s">
        <v>1683</v>
      </c>
      <c r="F91" s="104" t="s">
        <v>2535</v>
      </c>
      <c r="G91" s="104" t="s">
        <v>1351</v>
      </c>
      <c r="H91" s="104" t="s">
        <v>2557</v>
      </c>
      <c r="I91" s="173" t="s">
        <v>1705</v>
      </c>
      <c r="J91" s="101"/>
    </row>
    <row r="92" spans="1:10" ht="15" customHeight="1">
      <c r="A92" s="75" t="s">
        <v>1685</v>
      </c>
      <c r="B92" s="76">
        <v>86</v>
      </c>
      <c r="C92" s="129" t="s">
        <v>2548</v>
      </c>
      <c r="D92" s="104" t="s">
        <v>1686</v>
      </c>
      <c r="E92" s="104" t="s">
        <v>1687</v>
      </c>
      <c r="F92" s="104" t="s">
        <v>2535</v>
      </c>
      <c r="G92" s="104" t="s">
        <v>1351</v>
      </c>
      <c r="H92" s="104" t="s">
        <v>1688</v>
      </c>
      <c r="I92" s="173" t="s">
        <v>1708</v>
      </c>
      <c r="J92" s="101"/>
    </row>
    <row r="93" spans="1:10" ht="15" customHeight="1">
      <c r="A93" s="75" t="s">
        <v>1690</v>
      </c>
      <c r="B93" s="76">
        <v>87</v>
      </c>
      <c r="C93" s="129" t="s">
        <v>2548</v>
      </c>
      <c r="D93" s="104" t="s">
        <v>1691</v>
      </c>
      <c r="E93" s="104" t="s">
        <v>1692</v>
      </c>
      <c r="F93" s="104" t="s">
        <v>2535</v>
      </c>
      <c r="G93" s="104" t="s">
        <v>1351</v>
      </c>
      <c r="H93" s="104" t="s">
        <v>2585</v>
      </c>
      <c r="I93" s="173" t="s">
        <v>1713</v>
      </c>
      <c r="J93" s="101"/>
    </row>
    <row r="94" spans="1:10" ht="15" customHeight="1">
      <c r="A94" s="75" t="s">
        <v>1694</v>
      </c>
      <c r="B94" s="76">
        <v>89</v>
      </c>
      <c r="C94" s="129" t="s">
        <v>2548</v>
      </c>
      <c r="D94" s="104" t="s">
        <v>1697</v>
      </c>
      <c r="E94" s="104" t="s">
        <v>1698</v>
      </c>
      <c r="F94" s="104" t="s">
        <v>2535</v>
      </c>
      <c r="G94" s="104" t="s">
        <v>1699</v>
      </c>
      <c r="H94" s="104" t="s">
        <v>1340</v>
      </c>
      <c r="I94" s="173" t="s">
        <v>1717</v>
      </c>
      <c r="J94" s="101"/>
    </row>
    <row r="95" spans="1:10" ht="15" customHeight="1">
      <c r="A95" s="75" t="s">
        <v>1696</v>
      </c>
      <c r="B95" s="76">
        <v>90</v>
      </c>
      <c r="C95" s="129" t="s">
        <v>2548</v>
      </c>
      <c r="D95" s="104" t="s">
        <v>1702</v>
      </c>
      <c r="E95" s="104" t="s">
        <v>1703</v>
      </c>
      <c r="F95" s="104" t="s">
        <v>2535</v>
      </c>
      <c r="G95" s="104" t="s">
        <v>2558</v>
      </c>
      <c r="H95" s="104" t="s">
        <v>1704</v>
      </c>
      <c r="I95" s="173" t="s">
        <v>1722</v>
      </c>
      <c r="J95" s="101"/>
    </row>
    <row r="96" spans="1:10" ht="15" customHeight="1">
      <c r="A96" s="75" t="s">
        <v>1701</v>
      </c>
      <c r="B96" s="76">
        <v>91</v>
      </c>
      <c r="C96" s="129" t="s">
        <v>2547</v>
      </c>
      <c r="D96" s="104" t="s">
        <v>1707</v>
      </c>
      <c r="E96" s="104" t="s">
        <v>395</v>
      </c>
      <c r="F96" s="104" t="s">
        <v>2535</v>
      </c>
      <c r="G96" s="104" t="s">
        <v>2539</v>
      </c>
      <c r="H96" s="104" t="s">
        <v>1347</v>
      </c>
      <c r="I96" s="173" t="s">
        <v>1726</v>
      </c>
      <c r="J96" s="101"/>
    </row>
    <row r="97" spans="1:10" ht="15" customHeight="1">
      <c r="A97" s="75" t="s">
        <v>1706</v>
      </c>
      <c r="B97" s="76">
        <v>92</v>
      </c>
      <c r="C97" s="129" t="s">
        <v>2547</v>
      </c>
      <c r="D97" s="104" t="s">
        <v>1710</v>
      </c>
      <c r="E97" s="104" t="s">
        <v>1711</v>
      </c>
      <c r="F97" s="104" t="s">
        <v>2535</v>
      </c>
      <c r="G97" s="104" t="s">
        <v>1363</v>
      </c>
      <c r="H97" s="104" t="s">
        <v>1712</v>
      </c>
      <c r="I97" s="173" t="s">
        <v>1730</v>
      </c>
      <c r="J97" s="101"/>
    </row>
    <row r="98" spans="1:10" ht="15" customHeight="1">
      <c r="A98" s="75" t="s">
        <v>1709</v>
      </c>
      <c r="B98" s="76">
        <v>93</v>
      </c>
      <c r="C98" s="129" t="s">
        <v>2547</v>
      </c>
      <c r="D98" s="104" t="s">
        <v>1715</v>
      </c>
      <c r="E98" s="104" t="s">
        <v>1716</v>
      </c>
      <c r="F98" s="104" t="s">
        <v>2535</v>
      </c>
      <c r="G98" s="104" t="s">
        <v>1351</v>
      </c>
      <c r="H98" s="104" t="s">
        <v>1340</v>
      </c>
      <c r="I98" s="173" t="s">
        <v>1734</v>
      </c>
      <c r="J98" s="101"/>
    </row>
    <row r="99" spans="1:10" ht="15" customHeight="1">
      <c r="A99" s="75" t="s">
        <v>1714</v>
      </c>
      <c r="B99" s="76">
        <v>94</v>
      </c>
      <c r="C99" s="129" t="s">
        <v>2547</v>
      </c>
      <c r="D99" s="104" t="s">
        <v>1719</v>
      </c>
      <c r="E99" s="104" t="s">
        <v>1720</v>
      </c>
      <c r="F99" s="104" t="s">
        <v>2535</v>
      </c>
      <c r="G99" s="104" t="s">
        <v>1363</v>
      </c>
      <c r="H99" s="104" t="s">
        <v>1721</v>
      </c>
      <c r="I99" s="173" t="s">
        <v>1738</v>
      </c>
      <c r="J99" s="101"/>
    </row>
    <row r="100" spans="1:10" ht="15" customHeight="1">
      <c r="A100" s="75" t="s">
        <v>1718</v>
      </c>
      <c r="B100" s="76">
        <v>95</v>
      </c>
      <c r="C100" s="129" t="s">
        <v>2547</v>
      </c>
      <c r="D100" s="104" t="s">
        <v>1724</v>
      </c>
      <c r="E100" s="104" t="s">
        <v>1725</v>
      </c>
      <c r="F100" s="104" t="s">
        <v>2535</v>
      </c>
      <c r="G100" s="104" t="s">
        <v>1363</v>
      </c>
      <c r="H100" s="104" t="s">
        <v>1340</v>
      </c>
      <c r="I100" s="173" t="s">
        <v>1743</v>
      </c>
      <c r="J100" s="101"/>
    </row>
    <row r="101" spans="1:10" ht="15" customHeight="1">
      <c r="A101" s="75" t="s">
        <v>1723</v>
      </c>
      <c r="B101" s="76">
        <v>96</v>
      </c>
      <c r="C101" s="129" t="s">
        <v>2547</v>
      </c>
      <c r="D101" s="104" t="s">
        <v>1728</v>
      </c>
      <c r="E101" s="104" t="s">
        <v>1729</v>
      </c>
      <c r="F101" s="104" t="s">
        <v>2535</v>
      </c>
      <c r="G101" s="104" t="s">
        <v>1351</v>
      </c>
      <c r="H101" s="104" t="s">
        <v>1340</v>
      </c>
      <c r="I101" s="173" t="s">
        <v>1749</v>
      </c>
      <c r="J101" s="101"/>
    </row>
    <row r="102" spans="1:10" ht="15" customHeight="1">
      <c r="A102" s="75" t="s">
        <v>1727</v>
      </c>
      <c r="B102" s="76">
        <v>97</v>
      </c>
      <c r="C102" s="129" t="s">
        <v>2547</v>
      </c>
      <c r="D102" s="104" t="s">
        <v>1732</v>
      </c>
      <c r="E102" s="104" t="s">
        <v>1733</v>
      </c>
      <c r="F102" s="104" t="s">
        <v>2535</v>
      </c>
      <c r="G102" s="104" t="s">
        <v>1351</v>
      </c>
      <c r="H102" s="104" t="s">
        <v>2560</v>
      </c>
      <c r="I102" s="173" t="s">
        <v>1754</v>
      </c>
      <c r="J102" s="101"/>
    </row>
    <row r="103" spans="1:10" ht="12.75">
      <c r="A103" s="75" t="s">
        <v>1731</v>
      </c>
      <c r="B103" s="76">
        <v>98</v>
      </c>
      <c r="C103" s="129" t="s">
        <v>2552</v>
      </c>
      <c r="D103" s="104" t="s">
        <v>1736</v>
      </c>
      <c r="E103" s="104" t="s">
        <v>1737</v>
      </c>
      <c r="F103" s="104" t="s">
        <v>2535</v>
      </c>
      <c r="G103" s="104" t="s">
        <v>1351</v>
      </c>
      <c r="H103" s="104" t="s">
        <v>2559</v>
      </c>
      <c r="I103" s="173" t="s">
        <v>1759</v>
      </c>
      <c r="J103" s="101"/>
    </row>
    <row r="104" spans="1:10" ht="12.75">
      <c r="A104" s="75" t="s">
        <v>1735</v>
      </c>
      <c r="B104" s="76">
        <v>99</v>
      </c>
      <c r="C104" s="129" t="s">
        <v>2555</v>
      </c>
      <c r="D104" s="104" t="s">
        <v>1740</v>
      </c>
      <c r="E104" s="104" t="s">
        <v>1741</v>
      </c>
      <c r="F104" s="104" t="s">
        <v>2535</v>
      </c>
      <c r="G104" s="104" t="s">
        <v>2539</v>
      </c>
      <c r="H104" s="104" t="s">
        <v>1742</v>
      </c>
      <c r="I104" s="173" t="s">
        <v>1163</v>
      </c>
      <c r="J104" s="101"/>
    </row>
    <row r="105" spans="1:10" ht="12.75">
      <c r="A105" s="75" t="s">
        <v>1739</v>
      </c>
      <c r="B105" s="76">
        <v>100</v>
      </c>
      <c r="C105" s="129" t="s">
        <v>2555</v>
      </c>
      <c r="D105" s="104" t="s">
        <v>1745</v>
      </c>
      <c r="E105" s="104" t="s">
        <v>1746</v>
      </c>
      <c r="F105" s="104" t="s">
        <v>2535</v>
      </c>
      <c r="G105" s="104" t="s">
        <v>1747</v>
      </c>
      <c r="H105" s="104" t="s">
        <v>1748</v>
      </c>
      <c r="I105" s="173" t="s">
        <v>1164</v>
      </c>
      <c r="J105" s="101"/>
    </row>
    <row r="106" spans="1:10" ht="12.75">
      <c r="A106" s="75" t="s">
        <v>1744</v>
      </c>
      <c r="B106" s="76">
        <v>101</v>
      </c>
      <c r="C106" s="129" t="s">
        <v>2555</v>
      </c>
      <c r="D106" s="104" t="s">
        <v>1751</v>
      </c>
      <c r="E106" s="104" t="s">
        <v>1752</v>
      </c>
      <c r="F106" s="104" t="s">
        <v>2535</v>
      </c>
      <c r="G106" s="104" t="s">
        <v>1753</v>
      </c>
      <c r="H106" s="104" t="s">
        <v>2623</v>
      </c>
      <c r="I106" s="173" t="s">
        <v>1165</v>
      </c>
      <c r="J106" s="101"/>
    </row>
    <row r="107" spans="1:10" ht="12.75">
      <c r="A107" s="75" t="s">
        <v>1750</v>
      </c>
      <c r="B107" s="76">
        <v>102</v>
      </c>
      <c r="C107" s="129" t="s">
        <v>2547</v>
      </c>
      <c r="D107" s="104" t="s">
        <v>1755</v>
      </c>
      <c r="E107" s="104" t="s">
        <v>1756</v>
      </c>
      <c r="F107" s="104" t="s">
        <v>2535</v>
      </c>
      <c r="G107" s="104" t="s">
        <v>1757</v>
      </c>
      <c r="H107" s="104" t="s">
        <v>1758</v>
      </c>
      <c r="I107" s="173" t="s">
        <v>1166</v>
      </c>
      <c r="J107" s="101"/>
    </row>
    <row r="108" spans="1:10" ht="12.75">
      <c r="A108" s="75"/>
      <c r="B108" s="76"/>
      <c r="C108" s="129"/>
      <c r="D108" s="104"/>
      <c r="E108" s="104"/>
      <c r="F108" s="104"/>
      <c r="G108" s="104"/>
      <c r="H108" s="104"/>
      <c r="I108" s="173"/>
      <c r="J108" s="101"/>
    </row>
    <row r="109" spans="1:10" ht="12.75">
      <c r="A109" s="75"/>
      <c r="B109" s="76"/>
      <c r="C109" s="77"/>
      <c r="D109" s="78"/>
      <c r="E109" s="78"/>
      <c r="F109" s="78"/>
      <c r="G109" s="78"/>
      <c r="H109" s="78"/>
      <c r="I109" s="173"/>
      <c r="J109" s="101"/>
    </row>
    <row r="110" spans="1:10" ht="12.75">
      <c r="A110" s="75"/>
      <c r="B110" s="76"/>
      <c r="C110" s="77"/>
      <c r="D110" s="78"/>
      <c r="E110" s="78"/>
      <c r="F110" s="78"/>
      <c r="G110" s="78"/>
      <c r="H110" s="78"/>
      <c r="I110" s="173"/>
      <c r="J110" s="101"/>
    </row>
    <row r="111" spans="1:10" ht="12.75">
      <c r="A111" s="75"/>
      <c r="B111" s="76"/>
      <c r="C111" s="77"/>
      <c r="D111" s="78"/>
      <c r="E111" s="78"/>
      <c r="F111" s="78"/>
      <c r="G111" s="78"/>
      <c r="H111" s="78"/>
      <c r="I111" s="173"/>
      <c r="J111" s="101"/>
    </row>
    <row r="112" spans="1:10" ht="12.75">
      <c r="A112" s="75"/>
      <c r="B112" s="76"/>
      <c r="C112" s="77"/>
      <c r="D112" s="78"/>
      <c r="E112" s="78"/>
      <c r="F112" s="78"/>
      <c r="G112" s="78"/>
      <c r="H112" s="78"/>
      <c r="I112" s="173"/>
      <c r="J112" s="101"/>
    </row>
    <row r="113" spans="1:10" ht="12.75">
      <c r="A113" s="75"/>
      <c r="B113" s="76"/>
      <c r="C113" s="77"/>
      <c r="D113" s="78"/>
      <c r="E113" s="78"/>
      <c r="F113" s="78"/>
      <c r="G113" s="78"/>
      <c r="H113" s="78"/>
      <c r="I113" s="173"/>
      <c r="J113" s="101"/>
    </row>
    <row r="114" spans="1:10" ht="12.75">
      <c r="A114" s="75"/>
      <c r="B114" s="76"/>
      <c r="C114" s="77"/>
      <c r="D114" s="78"/>
      <c r="E114" s="78"/>
      <c r="F114" s="78"/>
      <c r="G114" s="78"/>
      <c r="H114" s="78"/>
      <c r="I114" s="173"/>
      <c r="J114" s="101"/>
    </row>
    <row r="115" spans="1:10" ht="12.75">
      <c r="A115" s="75"/>
      <c r="B115" s="76"/>
      <c r="C115" s="77"/>
      <c r="D115" s="78"/>
      <c r="E115" s="78"/>
      <c r="F115" s="78"/>
      <c r="G115" s="78"/>
      <c r="H115" s="78"/>
      <c r="I115" s="173"/>
      <c r="J115" s="101"/>
    </row>
  </sheetData>
  <sheetProtection/>
  <autoFilter ref="A7:I115"/>
  <printOptions horizontalCentered="1"/>
  <pageMargins left="0" right="0" top="0" bottom="0" header="0" footer="0"/>
  <pageSetup fitToHeight="0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2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4.28125" style="43" customWidth="1"/>
    <col min="3" max="3" width="24.28125" style="0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6" customHeight="1">
      <c r="A1" s="4"/>
      <c r="B1" s="4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229" t="str">
        <f>Startlist!$F2</f>
        <v>Pandivere Talv rahvaralli 2019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15">
      <c r="A3" s="230" t="str">
        <f>Startlist!$F3</f>
        <v>23.02.2019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7" ht="15">
      <c r="A4" s="230" t="str">
        <f>Startlist!$F4</f>
        <v>Rakke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7" ht="15">
      <c r="A5" s="65" t="s">
        <v>2498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2.75">
      <c r="A6" s="31" t="s">
        <v>2507</v>
      </c>
      <c r="B6" s="46" t="s">
        <v>2508</v>
      </c>
      <c r="C6" s="28" t="s">
        <v>2509</v>
      </c>
      <c r="D6" s="227" t="s">
        <v>2521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7" t="s">
        <v>2511</v>
      </c>
      <c r="Q6" s="27" t="s">
        <v>2517</v>
      </c>
    </row>
    <row r="7" spans="1:17" ht="12.75">
      <c r="A7" s="30" t="s">
        <v>2519</v>
      </c>
      <c r="B7" s="47"/>
      <c r="C7" s="29" t="s">
        <v>2505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  <c r="N7" s="48">
        <v>11</v>
      </c>
      <c r="O7" s="48">
        <v>12</v>
      </c>
      <c r="P7" s="163"/>
      <c r="Q7" s="161" t="s">
        <v>2518</v>
      </c>
    </row>
    <row r="8" spans="1:18" ht="12.75">
      <c r="A8" s="53" t="s">
        <v>2564</v>
      </c>
      <c r="B8" s="54">
        <v>19</v>
      </c>
      <c r="C8" s="55" t="s">
        <v>1779</v>
      </c>
      <c r="D8" s="51" t="s">
        <v>1013</v>
      </c>
      <c r="E8" s="56" t="s">
        <v>1098</v>
      </c>
      <c r="F8" s="56" t="s">
        <v>1780</v>
      </c>
      <c r="G8" s="51" t="s">
        <v>2266</v>
      </c>
      <c r="H8" s="56" t="s">
        <v>1069</v>
      </c>
      <c r="I8" s="203" t="s">
        <v>2267</v>
      </c>
      <c r="J8" s="51" t="s">
        <v>52</v>
      </c>
      <c r="K8" s="56" t="s">
        <v>1044</v>
      </c>
      <c r="L8" s="203" t="s">
        <v>1267</v>
      </c>
      <c r="M8" s="56" t="s">
        <v>744</v>
      </c>
      <c r="N8" s="56" t="s">
        <v>1127</v>
      </c>
      <c r="O8" s="56" t="s">
        <v>922</v>
      </c>
      <c r="P8" s="166" t="s">
        <v>2582</v>
      </c>
      <c r="Q8" s="166" t="s">
        <v>463</v>
      </c>
      <c r="R8" s="100"/>
    </row>
    <row r="9" spans="1:18" ht="12.75">
      <c r="A9" s="57" t="s">
        <v>2543</v>
      </c>
      <c r="B9" s="58"/>
      <c r="C9" s="59" t="s">
        <v>1393</v>
      </c>
      <c r="D9" s="103" t="s">
        <v>2648</v>
      </c>
      <c r="E9" s="102" t="s">
        <v>1042</v>
      </c>
      <c r="F9" s="102" t="s">
        <v>2565</v>
      </c>
      <c r="G9" s="103" t="s">
        <v>1052</v>
      </c>
      <c r="H9" s="102" t="s">
        <v>2567</v>
      </c>
      <c r="I9" s="204" t="s">
        <v>2567</v>
      </c>
      <c r="J9" s="103" t="s">
        <v>2567</v>
      </c>
      <c r="K9" s="102" t="s">
        <v>2648</v>
      </c>
      <c r="L9" s="204" t="s">
        <v>997</v>
      </c>
      <c r="M9" s="102" t="s">
        <v>2565</v>
      </c>
      <c r="N9" s="102" t="s">
        <v>2567</v>
      </c>
      <c r="O9" s="102" t="s">
        <v>1052</v>
      </c>
      <c r="P9" s="165"/>
      <c r="Q9" s="165" t="s">
        <v>2566</v>
      </c>
      <c r="R9" s="158"/>
    </row>
    <row r="10" spans="1:18" ht="12.75">
      <c r="A10" s="53" t="s">
        <v>53</v>
      </c>
      <c r="B10" s="54">
        <v>18</v>
      </c>
      <c r="C10" s="55" t="s">
        <v>1789</v>
      </c>
      <c r="D10" s="51" t="s">
        <v>1790</v>
      </c>
      <c r="E10" s="56" t="s">
        <v>1078</v>
      </c>
      <c r="F10" s="56" t="s">
        <v>1791</v>
      </c>
      <c r="G10" s="51" t="s">
        <v>2268</v>
      </c>
      <c r="H10" s="56" t="s">
        <v>1057</v>
      </c>
      <c r="I10" s="203" t="s">
        <v>2269</v>
      </c>
      <c r="J10" s="51" t="s">
        <v>54</v>
      </c>
      <c r="K10" s="56" t="s">
        <v>1061</v>
      </c>
      <c r="L10" s="203" t="s">
        <v>1957</v>
      </c>
      <c r="M10" s="56" t="s">
        <v>923</v>
      </c>
      <c r="N10" s="56" t="s">
        <v>924</v>
      </c>
      <c r="O10" s="56" t="s">
        <v>925</v>
      </c>
      <c r="P10" s="166" t="s">
        <v>2581</v>
      </c>
      <c r="Q10" s="166" t="s">
        <v>926</v>
      </c>
      <c r="R10" s="158"/>
    </row>
    <row r="11" spans="1:18" ht="12.75">
      <c r="A11" s="57" t="s">
        <v>2543</v>
      </c>
      <c r="B11" s="58"/>
      <c r="C11" s="59" t="s">
        <v>1393</v>
      </c>
      <c r="D11" s="52" t="s">
        <v>2651</v>
      </c>
      <c r="E11" s="60" t="s">
        <v>1022</v>
      </c>
      <c r="F11" s="60" t="s">
        <v>2590</v>
      </c>
      <c r="G11" s="52" t="s">
        <v>2565</v>
      </c>
      <c r="H11" s="60" t="s">
        <v>2565</v>
      </c>
      <c r="I11" s="205" t="s">
        <v>998</v>
      </c>
      <c r="J11" s="52" t="s">
        <v>2565</v>
      </c>
      <c r="K11" s="60" t="s">
        <v>2651</v>
      </c>
      <c r="L11" s="205" t="s">
        <v>2565</v>
      </c>
      <c r="M11" s="60" t="s">
        <v>997</v>
      </c>
      <c r="N11" s="60" t="s">
        <v>997</v>
      </c>
      <c r="O11" s="60" t="s">
        <v>2565</v>
      </c>
      <c r="P11" s="164"/>
      <c r="Q11" s="164" t="s">
        <v>464</v>
      </c>
      <c r="R11" s="158"/>
    </row>
    <row r="12" spans="1:18" ht="12.75">
      <c r="A12" s="53" t="s">
        <v>55</v>
      </c>
      <c r="B12" s="54">
        <v>77</v>
      </c>
      <c r="C12" s="55" t="s">
        <v>1783</v>
      </c>
      <c r="D12" s="103" t="s">
        <v>1784</v>
      </c>
      <c r="E12" s="102" t="s">
        <v>1785</v>
      </c>
      <c r="F12" s="102" t="s">
        <v>1319</v>
      </c>
      <c r="G12" s="103" t="s">
        <v>2263</v>
      </c>
      <c r="H12" s="102" t="s">
        <v>2264</v>
      </c>
      <c r="I12" s="204" t="s">
        <v>2265</v>
      </c>
      <c r="J12" s="103" t="s">
        <v>726</v>
      </c>
      <c r="K12" s="102" t="s">
        <v>1872</v>
      </c>
      <c r="L12" s="204" t="s">
        <v>727</v>
      </c>
      <c r="M12" s="102" t="s">
        <v>80</v>
      </c>
      <c r="N12" s="102" t="s">
        <v>2306</v>
      </c>
      <c r="O12" s="102" t="s">
        <v>1152</v>
      </c>
      <c r="P12" s="166"/>
      <c r="Q12" s="166" t="s">
        <v>231</v>
      </c>
      <c r="R12" s="158"/>
    </row>
    <row r="13" spans="1:18" ht="12.75">
      <c r="A13" s="57" t="s">
        <v>2543</v>
      </c>
      <c r="B13" s="58"/>
      <c r="C13" s="59" t="s">
        <v>1646</v>
      </c>
      <c r="D13" s="103" t="s">
        <v>1786</v>
      </c>
      <c r="E13" s="102" t="s">
        <v>2565</v>
      </c>
      <c r="F13" s="102" t="s">
        <v>2567</v>
      </c>
      <c r="G13" s="103" t="s">
        <v>2567</v>
      </c>
      <c r="H13" s="102" t="s">
        <v>998</v>
      </c>
      <c r="I13" s="204" t="s">
        <v>2565</v>
      </c>
      <c r="J13" s="103" t="s">
        <v>2</v>
      </c>
      <c r="K13" s="102" t="s">
        <v>15</v>
      </c>
      <c r="L13" s="204" t="s">
        <v>1052</v>
      </c>
      <c r="M13" s="102" t="s">
        <v>1051</v>
      </c>
      <c r="N13" s="102" t="s">
        <v>1043</v>
      </c>
      <c r="O13" s="102" t="s">
        <v>2567</v>
      </c>
      <c r="P13" s="164"/>
      <c r="Q13" s="164" t="s">
        <v>465</v>
      </c>
      <c r="R13" s="158"/>
    </row>
    <row r="14" spans="1:18" ht="12.75">
      <c r="A14" s="53" t="s">
        <v>57</v>
      </c>
      <c r="B14" s="54">
        <v>79</v>
      </c>
      <c r="C14" s="55" t="s">
        <v>1781</v>
      </c>
      <c r="D14" s="51" t="s">
        <v>1038</v>
      </c>
      <c r="E14" s="56" t="s">
        <v>1027</v>
      </c>
      <c r="F14" s="56" t="s">
        <v>1782</v>
      </c>
      <c r="G14" s="51" t="s">
        <v>2390</v>
      </c>
      <c r="H14" s="56" t="s">
        <v>1270</v>
      </c>
      <c r="I14" s="203" t="s">
        <v>2391</v>
      </c>
      <c r="J14" s="51" t="s">
        <v>728</v>
      </c>
      <c r="K14" s="56" t="s">
        <v>1889</v>
      </c>
      <c r="L14" s="203" t="s">
        <v>729</v>
      </c>
      <c r="M14" s="56" t="s">
        <v>272</v>
      </c>
      <c r="N14" s="56" t="s">
        <v>300</v>
      </c>
      <c r="O14" s="56" t="s">
        <v>1156</v>
      </c>
      <c r="P14" s="166"/>
      <c r="Q14" s="166" t="s">
        <v>301</v>
      </c>
      <c r="R14" s="158"/>
    </row>
    <row r="15" spans="1:18" ht="12.75">
      <c r="A15" s="57" t="s">
        <v>2543</v>
      </c>
      <c r="B15" s="58"/>
      <c r="C15" s="59" t="s">
        <v>1656</v>
      </c>
      <c r="D15" s="52" t="s">
        <v>2649</v>
      </c>
      <c r="E15" s="60" t="s">
        <v>997</v>
      </c>
      <c r="F15" s="60" t="s">
        <v>997</v>
      </c>
      <c r="G15" s="52" t="s">
        <v>997</v>
      </c>
      <c r="H15" s="60" t="s">
        <v>2392</v>
      </c>
      <c r="I15" s="205" t="s">
        <v>997</v>
      </c>
      <c r="J15" s="52" t="s">
        <v>1051</v>
      </c>
      <c r="K15" s="60" t="s">
        <v>2587</v>
      </c>
      <c r="L15" s="205" t="s">
        <v>1043</v>
      </c>
      <c r="M15" s="60" t="s">
        <v>2</v>
      </c>
      <c r="N15" s="60" t="s">
        <v>1052</v>
      </c>
      <c r="O15" s="60" t="s">
        <v>998</v>
      </c>
      <c r="P15" s="164"/>
      <c r="Q15" s="164" t="s">
        <v>466</v>
      </c>
      <c r="R15" s="158"/>
    </row>
    <row r="16" spans="1:18" ht="12.75">
      <c r="A16" s="53" t="s">
        <v>60</v>
      </c>
      <c r="B16" s="54">
        <v>20</v>
      </c>
      <c r="C16" s="55" t="s">
        <v>1792</v>
      </c>
      <c r="D16" s="103" t="s">
        <v>1793</v>
      </c>
      <c r="E16" s="102" t="s">
        <v>1020</v>
      </c>
      <c r="F16" s="102" t="s">
        <v>1794</v>
      </c>
      <c r="G16" s="103" t="s">
        <v>1039</v>
      </c>
      <c r="H16" s="102" t="s">
        <v>1040</v>
      </c>
      <c r="I16" s="204" t="s">
        <v>2271</v>
      </c>
      <c r="J16" s="103" t="s">
        <v>58</v>
      </c>
      <c r="K16" s="102" t="s">
        <v>1088</v>
      </c>
      <c r="L16" s="204" t="s">
        <v>59</v>
      </c>
      <c r="M16" s="102" t="s">
        <v>927</v>
      </c>
      <c r="N16" s="102" t="s">
        <v>928</v>
      </c>
      <c r="O16" s="102" t="s">
        <v>929</v>
      </c>
      <c r="P16" s="167"/>
      <c r="Q16" s="166" t="s">
        <v>930</v>
      </c>
      <c r="R16" s="158"/>
    </row>
    <row r="17" spans="1:18" ht="12.75">
      <c r="A17" s="57" t="s">
        <v>2543</v>
      </c>
      <c r="B17" s="58"/>
      <c r="C17" s="59" t="s">
        <v>1402</v>
      </c>
      <c r="D17" s="52" t="s">
        <v>1056</v>
      </c>
      <c r="E17" s="60" t="s">
        <v>998</v>
      </c>
      <c r="F17" s="60" t="s">
        <v>1051</v>
      </c>
      <c r="G17" s="52" t="s">
        <v>1042</v>
      </c>
      <c r="H17" s="60" t="s">
        <v>1043</v>
      </c>
      <c r="I17" s="205" t="s">
        <v>1052</v>
      </c>
      <c r="J17" s="52" t="s">
        <v>997</v>
      </c>
      <c r="K17" s="60" t="s">
        <v>1051</v>
      </c>
      <c r="L17" s="205" t="s">
        <v>2567</v>
      </c>
      <c r="M17" s="60" t="s">
        <v>998</v>
      </c>
      <c r="N17" s="60" t="s">
        <v>998</v>
      </c>
      <c r="O17" s="60" t="s">
        <v>997</v>
      </c>
      <c r="P17" s="159"/>
      <c r="Q17" s="165" t="s">
        <v>467</v>
      </c>
      <c r="R17" s="158"/>
    </row>
    <row r="18" spans="1:18" ht="12.75">
      <c r="A18" s="53" t="s">
        <v>63</v>
      </c>
      <c r="B18" s="54">
        <v>21</v>
      </c>
      <c r="C18" s="55" t="s">
        <v>1795</v>
      </c>
      <c r="D18" s="51" t="s">
        <v>1004</v>
      </c>
      <c r="E18" s="56" t="s">
        <v>1047</v>
      </c>
      <c r="F18" s="56" t="s">
        <v>1796</v>
      </c>
      <c r="G18" s="51" t="s">
        <v>1005</v>
      </c>
      <c r="H18" s="56" t="s">
        <v>2264</v>
      </c>
      <c r="I18" s="203" t="s">
        <v>2270</v>
      </c>
      <c r="J18" s="51" t="s">
        <v>2265</v>
      </c>
      <c r="K18" s="56" t="s">
        <v>56</v>
      </c>
      <c r="L18" s="203" t="s">
        <v>1143</v>
      </c>
      <c r="M18" s="56" t="s">
        <v>931</v>
      </c>
      <c r="N18" s="56" t="s">
        <v>932</v>
      </c>
      <c r="O18" s="56" t="s">
        <v>933</v>
      </c>
      <c r="P18" s="167"/>
      <c r="Q18" s="166" t="s">
        <v>934</v>
      </c>
      <c r="R18" s="158"/>
    </row>
    <row r="19" spans="1:18" ht="12.75">
      <c r="A19" s="57" t="s">
        <v>2543</v>
      </c>
      <c r="B19" s="58"/>
      <c r="C19" s="59" t="s">
        <v>1402</v>
      </c>
      <c r="D19" s="52" t="s">
        <v>1797</v>
      </c>
      <c r="E19" s="60" t="s">
        <v>1052</v>
      </c>
      <c r="F19" s="60" t="s">
        <v>15</v>
      </c>
      <c r="G19" s="52" t="s">
        <v>998</v>
      </c>
      <c r="H19" s="60" t="s">
        <v>998</v>
      </c>
      <c r="I19" s="205" t="s">
        <v>1042</v>
      </c>
      <c r="J19" s="52" t="s">
        <v>2590</v>
      </c>
      <c r="K19" s="60" t="s">
        <v>1801</v>
      </c>
      <c r="L19" s="205" t="s">
        <v>998</v>
      </c>
      <c r="M19" s="60" t="s">
        <v>1042</v>
      </c>
      <c r="N19" s="60" t="s">
        <v>1042</v>
      </c>
      <c r="O19" s="60" t="s">
        <v>1042</v>
      </c>
      <c r="P19" s="168"/>
      <c r="Q19" s="164" t="s">
        <v>468</v>
      </c>
      <c r="R19" s="158"/>
    </row>
    <row r="20" spans="1:18" ht="12.75">
      <c r="A20" s="53" t="s">
        <v>232</v>
      </c>
      <c r="B20" s="54">
        <v>22</v>
      </c>
      <c r="C20" s="55" t="s">
        <v>1798</v>
      </c>
      <c r="D20" s="51" t="s">
        <v>1799</v>
      </c>
      <c r="E20" s="56" t="s">
        <v>1098</v>
      </c>
      <c r="F20" s="56" t="s">
        <v>1800</v>
      </c>
      <c r="G20" s="51" t="s">
        <v>2272</v>
      </c>
      <c r="H20" s="56" t="s">
        <v>1153</v>
      </c>
      <c r="I20" s="203" t="s">
        <v>2273</v>
      </c>
      <c r="J20" s="51" t="s">
        <v>61</v>
      </c>
      <c r="K20" s="56" t="s">
        <v>1127</v>
      </c>
      <c r="L20" s="203" t="s">
        <v>62</v>
      </c>
      <c r="M20" s="56" t="s">
        <v>935</v>
      </c>
      <c r="N20" s="56" t="s">
        <v>1941</v>
      </c>
      <c r="O20" s="56" t="s">
        <v>936</v>
      </c>
      <c r="P20" s="167"/>
      <c r="Q20" s="166" t="s">
        <v>937</v>
      </c>
      <c r="R20" s="158"/>
    </row>
    <row r="21" spans="1:18" ht="12.75">
      <c r="A21" s="57" t="s">
        <v>2543</v>
      </c>
      <c r="B21" s="58"/>
      <c r="C21" s="59" t="s">
        <v>1411</v>
      </c>
      <c r="D21" s="52" t="s">
        <v>1011</v>
      </c>
      <c r="E21" s="60" t="s">
        <v>1042</v>
      </c>
      <c r="F21" s="60" t="s">
        <v>1801</v>
      </c>
      <c r="G21" s="52" t="s">
        <v>2392</v>
      </c>
      <c r="H21" s="60" t="s">
        <v>997</v>
      </c>
      <c r="I21" s="205" t="s">
        <v>1043</v>
      </c>
      <c r="J21" s="52" t="s">
        <v>2587</v>
      </c>
      <c r="K21" s="60" t="s">
        <v>2649</v>
      </c>
      <c r="L21" s="205" t="s">
        <v>1042</v>
      </c>
      <c r="M21" s="60" t="s">
        <v>1043</v>
      </c>
      <c r="N21" s="60" t="s">
        <v>2281</v>
      </c>
      <c r="O21" s="60" t="s">
        <v>2281</v>
      </c>
      <c r="P21" s="168"/>
      <c r="Q21" s="164" t="s">
        <v>469</v>
      </c>
      <c r="R21" s="158"/>
    </row>
    <row r="22" spans="1:18" ht="12.75">
      <c r="A22" s="53" t="s">
        <v>302</v>
      </c>
      <c r="B22" s="54">
        <v>17</v>
      </c>
      <c r="C22" s="55" t="s">
        <v>1881</v>
      </c>
      <c r="D22" s="51" t="s">
        <v>1882</v>
      </c>
      <c r="E22" s="56" t="s">
        <v>1092</v>
      </c>
      <c r="F22" s="56" t="s">
        <v>1883</v>
      </c>
      <c r="G22" s="51" t="s">
        <v>1075</v>
      </c>
      <c r="H22" s="56" t="s">
        <v>2277</v>
      </c>
      <c r="I22" s="203" t="s">
        <v>2278</v>
      </c>
      <c r="J22" s="51" t="s">
        <v>64</v>
      </c>
      <c r="K22" s="56" t="s">
        <v>1841</v>
      </c>
      <c r="L22" s="203" t="s">
        <v>65</v>
      </c>
      <c r="M22" s="56" t="s">
        <v>938</v>
      </c>
      <c r="N22" s="56" t="s">
        <v>1046</v>
      </c>
      <c r="O22" s="56" t="s">
        <v>606</v>
      </c>
      <c r="P22" s="167" t="s">
        <v>2581</v>
      </c>
      <c r="Q22" s="166" t="s">
        <v>470</v>
      </c>
      <c r="R22" s="158"/>
    </row>
    <row r="23" spans="1:18" ht="12.75">
      <c r="A23" s="57" t="s">
        <v>2543</v>
      </c>
      <c r="B23" s="58"/>
      <c r="C23" s="59" t="s">
        <v>1388</v>
      </c>
      <c r="D23" s="52" t="s">
        <v>1884</v>
      </c>
      <c r="E23" s="60" t="s">
        <v>1885</v>
      </c>
      <c r="F23" s="60" t="s">
        <v>1886</v>
      </c>
      <c r="G23" s="52" t="s">
        <v>2281</v>
      </c>
      <c r="H23" s="60" t="s">
        <v>1052</v>
      </c>
      <c r="I23" s="205" t="s">
        <v>2281</v>
      </c>
      <c r="J23" s="52" t="s">
        <v>15</v>
      </c>
      <c r="K23" s="60" t="s">
        <v>2590</v>
      </c>
      <c r="L23" s="205" t="s">
        <v>2281</v>
      </c>
      <c r="M23" s="60" t="s">
        <v>2567</v>
      </c>
      <c r="N23" s="60" t="s">
        <v>2565</v>
      </c>
      <c r="O23" s="60" t="s">
        <v>1043</v>
      </c>
      <c r="P23" s="168"/>
      <c r="Q23" s="164" t="s">
        <v>471</v>
      </c>
      <c r="R23" s="158"/>
    </row>
    <row r="24" spans="1:18" ht="12.75">
      <c r="A24" s="53" t="s">
        <v>72</v>
      </c>
      <c r="B24" s="54">
        <v>14</v>
      </c>
      <c r="C24" s="55" t="s">
        <v>1806</v>
      </c>
      <c r="D24" s="51" t="s">
        <v>1041</v>
      </c>
      <c r="E24" s="56" t="s">
        <v>1059</v>
      </c>
      <c r="F24" s="56" t="s">
        <v>1807</v>
      </c>
      <c r="G24" s="51" t="s">
        <v>2274</v>
      </c>
      <c r="H24" s="56" t="s">
        <v>2275</v>
      </c>
      <c r="I24" s="203" t="s">
        <v>2276</v>
      </c>
      <c r="J24" s="51" t="s">
        <v>66</v>
      </c>
      <c r="K24" s="56" t="s">
        <v>67</v>
      </c>
      <c r="L24" s="203" t="s">
        <v>68</v>
      </c>
      <c r="M24" s="56" t="s">
        <v>896</v>
      </c>
      <c r="N24" s="56" t="s">
        <v>727</v>
      </c>
      <c r="O24" s="56" t="s">
        <v>627</v>
      </c>
      <c r="P24" s="167"/>
      <c r="Q24" s="166" t="s">
        <v>897</v>
      </c>
      <c r="R24" s="158"/>
    </row>
    <row r="25" spans="1:18" ht="12.75">
      <c r="A25" s="57" t="s">
        <v>2550</v>
      </c>
      <c r="B25" s="58"/>
      <c r="C25" s="59" t="s">
        <v>1373</v>
      </c>
      <c r="D25" s="52" t="s">
        <v>1808</v>
      </c>
      <c r="E25" s="60" t="s">
        <v>1067</v>
      </c>
      <c r="F25" s="60" t="s">
        <v>1001</v>
      </c>
      <c r="G25" s="52" t="s">
        <v>2594</v>
      </c>
      <c r="H25" s="60" t="s">
        <v>2569</v>
      </c>
      <c r="I25" s="205" t="s">
        <v>2630</v>
      </c>
      <c r="J25" s="52" t="s">
        <v>1000</v>
      </c>
      <c r="K25" s="60" t="s">
        <v>1920</v>
      </c>
      <c r="L25" s="205" t="s">
        <v>2568</v>
      </c>
      <c r="M25" s="60" t="s">
        <v>110</v>
      </c>
      <c r="N25" s="60" t="s">
        <v>2593</v>
      </c>
      <c r="O25" s="60" t="s">
        <v>2589</v>
      </c>
      <c r="P25" s="168"/>
      <c r="Q25" s="164" t="s">
        <v>472</v>
      </c>
      <c r="R25" s="158"/>
    </row>
    <row r="26" spans="1:18" ht="12.75">
      <c r="A26" s="53" t="s">
        <v>122</v>
      </c>
      <c r="B26" s="54">
        <v>6</v>
      </c>
      <c r="C26" s="55" t="s">
        <v>1878</v>
      </c>
      <c r="D26" s="51" t="s">
        <v>1060</v>
      </c>
      <c r="E26" s="56" t="s">
        <v>1156</v>
      </c>
      <c r="F26" s="56" t="s">
        <v>1879</v>
      </c>
      <c r="G26" s="51" t="s">
        <v>2282</v>
      </c>
      <c r="H26" s="56" t="s">
        <v>1041</v>
      </c>
      <c r="I26" s="203" t="s">
        <v>2283</v>
      </c>
      <c r="J26" s="51" t="s">
        <v>69</v>
      </c>
      <c r="K26" s="56" t="s">
        <v>70</v>
      </c>
      <c r="L26" s="203" t="s">
        <v>71</v>
      </c>
      <c r="M26" s="56" t="s">
        <v>898</v>
      </c>
      <c r="N26" s="56" t="s">
        <v>899</v>
      </c>
      <c r="O26" s="56" t="s">
        <v>900</v>
      </c>
      <c r="P26" s="167"/>
      <c r="Q26" s="166" t="s">
        <v>901</v>
      </c>
      <c r="R26" s="158"/>
    </row>
    <row r="27" spans="1:18" ht="12.75">
      <c r="A27" s="57" t="s">
        <v>2556</v>
      </c>
      <c r="B27" s="58"/>
      <c r="C27" s="59" t="s">
        <v>1340</v>
      </c>
      <c r="D27" s="52" t="s">
        <v>2616</v>
      </c>
      <c r="E27" s="60" t="s">
        <v>1880</v>
      </c>
      <c r="F27" s="60" t="s">
        <v>1003</v>
      </c>
      <c r="G27" s="52" t="s">
        <v>2571</v>
      </c>
      <c r="H27" s="60" t="s">
        <v>2591</v>
      </c>
      <c r="I27" s="205" t="s">
        <v>1002</v>
      </c>
      <c r="J27" s="52" t="s">
        <v>1808</v>
      </c>
      <c r="K27" s="60" t="s">
        <v>2571</v>
      </c>
      <c r="L27" s="205" t="s">
        <v>2591</v>
      </c>
      <c r="M27" s="60" t="s">
        <v>1808</v>
      </c>
      <c r="N27" s="60" t="s">
        <v>1808</v>
      </c>
      <c r="O27" s="60" t="s">
        <v>1808</v>
      </c>
      <c r="P27" s="168"/>
      <c r="Q27" s="164" t="s">
        <v>473</v>
      </c>
      <c r="R27" s="158"/>
    </row>
    <row r="28" spans="1:18" ht="12.75">
      <c r="A28" s="53" t="s">
        <v>233</v>
      </c>
      <c r="B28" s="54">
        <v>23</v>
      </c>
      <c r="C28" s="55" t="s">
        <v>2671</v>
      </c>
      <c r="D28" s="51" t="s">
        <v>1821</v>
      </c>
      <c r="E28" s="56" t="s">
        <v>1822</v>
      </c>
      <c r="F28" s="56" t="s">
        <v>1823</v>
      </c>
      <c r="G28" s="51" t="s">
        <v>1115</v>
      </c>
      <c r="H28" s="56" t="s">
        <v>1144</v>
      </c>
      <c r="I28" s="203" t="s">
        <v>6</v>
      </c>
      <c r="J28" s="51" t="s">
        <v>73</v>
      </c>
      <c r="K28" s="56" t="s">
        <v>74</v>
      </c>
      <c r="L28" s="203" t="s">
        <v>2113</v>
      </c>
      <c r="M28" s="56" t="s">
        <v>939</v>
      </c>
      <c r="N28" s="56" t="s">
        <v>740</v>
      </c>
      <c r="O28" s="56" t="s">
        <v>748</v>
      </c>
      <c r="P28" s="167"/>
      <c r="Q28" s="166" t="s">
        <v>940</v>
      </c>
      <c r="R28" s="158"/>
    </row>
    <row r="29" spans="1:18" ht="12.75">
      <c r="A29" s="57" t="s">
        <v>2548</v>
      </c>
      <c r="B29" s="58"/>
      <c r="C29" s="59" t="s">
        <v>2551</v>
      </c>
      <c r="D29" s="52" t="s">
        <v>1824</v>
      </c>
      <c r="E29" s="60" t="s">
        <v>1053</v>
      </c>
      <c r="F29" s="60" t="s">
        <v>1825</v>
      </c>
      <c r="G29" s="52" t="s">
        <v>2290</v>
      </c>
      <c r="H29" s="60" t="s">
        <v>2589</v>
      </c>
      <c r="I29" s="205" t="s">
        <v>2397</v>
      </c>
      <c r="J29" s="52" t="s">
        <v>1900</v>
      </c>
      <c r="K29" s="60" t="s">
        <v>2589</v>
      </c>
      <c r="L29" s="205" t="s">
        <v>2569</v>
      </c>
      <c r="M29" s="60" t="s">
        <v>1805</v>
      </c>
      <c r="N29" s="60" t="s">
        <v>1865</v>
      </c>
      <c r="O29" s="60" t="s">
        <v>2593</v>
      </c>
      <c r="P29" s="168"/>
      <c r="Q29" s="164" t="s">
        <v>474</v>
      </c>
      <c r="R29" s="158"/>
    </row>
    <row r="30" spans="1:18" ht="12.75">
      <c r="A30" s="53" t="s">
        <v>303</v>
      </c>
      <c r="B30" s="54">
        <v>32</v>
      </c>
      <c r="C30" s="55" t="s">
        <v>1860</v>
      </c>
      <c r="D30" s="51" t="s">
        <v>1065</v>
      </c>
      <c r="E30" s="56" t="s">
        <v>1861</v>
      </c>
      <c r="F30" s="56" t="s">
        <v>33</v>
      </c>
      <c r="G30" s="51" t="s">
        <v>1047</v>
      </c>
      <c r="H30" s="56" t="s">
        <v>2286</v>
      </c>
      <c r="I30" s="203" t="s">
        <v>2287</v>
      </c>
      <c r="J30" s="51" t="s">
        <v>80</v>
      </c>
      <c r="K30" s="56" t="s">
        <v>1813</v>
      </c>
      <c r="L30" s="203" t="s">
        <v>2368</v>
      </c>
      <c r="M30" s="56" t="s">
        <v>2401</v>
      </c>
      <c r="N30" s="56" t="s">
        <v>740</v>
      </c>
      <c r="O30" s="56" t="s">
        <v>78</v>
      </c>
      <c r="P30" s="167"/>
      <c r="Q30" s="166" t="s">
        <v>123</v>
      </c>
      <c r="R30" s="158"/>
    </row>
    <row r="31" spans="1:18" ht="12.75">
      <c r="A31" s="57" t="s">
        <v>2547</v>
      </c>
      <c r="B31" s="58"/>
      <c r="C31" s="59" t="s">
        <v>1340</v>
      </c>
      <c r="D31" s="52" t="s">
        <v>2593</v>
      </c>
      <c r="E31" s="60" t="s">
        <v>1862</v>
      </c>
      <c r="F31" s="60" t="s">
        <v>32</v>
      </c>
      <c r="G31" s="52" t="s">
        <v>2403</v>
      </c>
      <c r="H31" s="60" t="s">
        <v>2595</v>
      </c>
      <c r="I31" s="205" t="s">
        <v>2591</v>
      </c>
      <c r="J31" s="52" t="s">
        <v>2569</v>
      </c>
      <c r="K31" s="60" t="s">
        <v>2572</v>
      </c>
      <c r="L31" s="205" t="s">
        <v>95</v>
      </c>
      <c r="M31" s="60" t="s">
        <v>1018</v>
      </c>
      <c r="N31" s="60" t="s">
        <v>2610</v>
      </c>
      <c r="O31" s="60" t="s">
        <v>2591</v>
      </c>
      <c r="P31" s="168"/>
      <c r="Q31" s="164" t="s">
        <v>475</v>
      </c>
      <c r="R31" s="158"/>
    </row>
    <row r="32" spans="1:18" ht="12.75">
      <c r="A32" s="53" t="s">
        <v>304</v>
      </c>
      <c r="B32" s="54">
        <v>36</v>
      </c>
      <c r="C32" s="55" t="s">
        <v>1817</v>
      </c>
      <c r="D32" s="51" t="s">
        <v>1283</v>
      </c>
      <c r="E32" s="56" t="s">
        <v>1818</v>
      </c>
      <c r="F32" s="56" t="s">
        <v>1819</v>
      </c>
      <c r="G32" s="51" t="s">
        <v>2284</v>
      </c>
      <c r="H32" s="56" t="s">
        <v>1849</v>
      </c>
      <c r="I32" s="203" t="s">
        <v>1883</v>
      </c>
      <c r="J32" s="51" t="s">
        <v>81</v>
      </c>
      <c r="K32" s="56" t="s">
        <v>1149</v>
      </c>
      <c r="L32" s="203" t="s">
        <v>82</v>
      </c>
      <c r="M32" s="56" t="s">
        <v>124</v>
      </c>
      <c r="N32" s="56" t="s">
        <v>1225</v>
      </c>
      <c r="O32" s="56" t="s">
        <v>125</v>
      </c>
      <c r="P32" s="167"/>
      <c r="Q32" s="166" t="s">
        <v>126</v>
      </c>
      <c r="R32" s="158"/>
    </row>
    <row r="33" spans="1:18" ht="12.75">
      <c r="A33" s="57" t="s">
        <v>2548</v>
      </c>
      <c r="B33" s="58"/>
      <c r="C33" s="59" t="s">
        <v>1340</v>
      </c>
      <c r="D33" s="52" t="s">
        <v>2660</v>
      </c>
      <c r="E33" s="60" t="s">
        <v>1048</v>
      </c>
      <c r="F33" s="60" t="s">
        <v>1820</v>
      </c>
      <c r="G33" s="52" t="s">
        <v>1067</v>
      </c>
      <c r="H33" s="60" t="s">
        <v>2399</v>
      </c>
      <c r="I33" s="205" t="s">
        <v>1847</v>
      </c>
      <c r="J33" s="52" t="s">
        <v>2593</v>
      </c>
      <c r="K33" s="60" t="s">
        <v>1805</v>
      </c>
      <c r="L33" s="205" t="s">
        <v>731</v>
      </c>
      <c r="M33" s="60" t="s">
        <v>2569</v>
      </c>
      <c r="N33" s="60" t="s">
        <v>968</v>
      </c>
      <c r="O33" s="60" t="s">
        <v>735</v>
      </c>
      <c r="P33" s="168"/>
      <c r="Q33" s="164" t="s">
        <v>476</v>
      </c>
      <c r="R33" s="158"/>
    </row>
    <row r="34" spans="1:18" ht="12.75">
      <c r="A34" s="53" t="s">
        <v>305</v>
      </c>
      <c r="B34" s="54">
        <v>30</v>
      </c>
      <c r="C34" s="55" t="s">
        <v>1809</v>
      </c>
      <c r="D34" s="51" t="s">
        <v>1810</v>
      </c>
      <c r="E34" s="56" t="s">
        <v>1071</v>
      </c>
      <c r="F34" s="56" t="s">
        <v>1811</v>
      </c>
      <c r="G34" s="51" t="s">
        <v>1063</v>
      </c>
      <c r="H34" s="56" t="s">
        <v>1116</v>
      </c>
      <c r="I34" s="203" t="s">
        <v>2279</v>
      </c>
      <c r="J34" s="51" t="s">
        <v>75</v>
      </c>
      <c r="K34" s="56" t="s">
        <v>76</v>
      </c>
      <c r="L34" s="203" t="s">
        <v>1125</v>
      </c>
      <c r="M34" s="56" t="s">
        <v>21</v>
      </c>
      <c r="N34" s="56" t="s">
        <v>65</v>
      </c>
      <c r="O34" s="56" t="s">
        <v>612</v>
      </c>
      <c r="P34" s="167" t="s">
        <v>2582</v>
      </c>
      <c r="Q34" s="166" t="s">
        <v>477</v>
      </c>
      <c r="R34" s="158"/>
    </row>
    <row r="35" spans="1:18" ht="12.75">
      <c r="A35" s="57" t="s">
        <v>2548</v>
      </c>
      <c r="B35" s="58"/>
      <c r="C35" s="59" t="s">
        <v>1444</v>
      </c>
      <c r="D35" s="52" t="s">
        <v>2591</v>
      </c>
      <c r="E35" s="60" t="s">
        <v>1055</v>
      </c>
      <c r="F35" s="60" t="s">
        <v>2624</v>
      </c>
      <c r="G35" s="52" t="s">
        <v>2569</v>
      </c>
      <c r="H35" s="60" t="s">
        <v>1021</v>
      </c>
      <c r="I35" s="205" t="s">
        <v>2396</v>
      </c>
      <c r="J35" s="52" t="s">
        <v>730</v>
      </c>
      <c r="K35" s="60" t="s">
        <v>731</v>
      </c>
      <c r="L35" s="205" t="s">
        <v>1067</v>
      </c>
      <c r="M35" s="60" t="s">
        <v>731</v>
      </c>
      <c r="N35" s="60" t="s">
        <v>730</v>
      </c>
      <c r="O35" s="60" t="s">
        <v>2628</v>
      </c>
      <c r="P35" s="168"/>
      <c r="Q35" s="164" t="s">
        <v>941</v>
      </c>
      <c r="R35" s="158"/>
    </row>
    <row r="36" spans="1:18" ht="12.75">
      <c r="A36" s="53" t="s">
        <v>732</v>
      </c>
      <c r="B36" s="54">
        <v>25</v>
      </c>
      <c r="C36" s="55" t="s">
        <v>2670</v>
      </c>
      <c r="D36" s="51" t="s">
        <v>1812</v>
      </c>
      <c r="E36" s="56" t="s">
        <v>1813</v>
      </c>
      <c r="F36" s="56" t="s">
        <v>1814</v>
      </c>
      <c r="G36" s="51" t="s">
        <v>1035</v>
      </c>
      <c r="H36" s="56" t="s">
        <v>1070</v>
      </c>
      <c r="I36" s="203" t="s">
        <v>2285</v>
      </c>
      <c r="J36" s="51" t="s">
        <v>77</v>
      </c>
      <c r="K36" s="56" t="s">
        <v>2033</v>
      </c>
      <c r="L36" s="203" t="s">
        <v>78</v>
      </c>
      <c r="M36" s="56" t="s">
        <v>2302</v>
      </c>
      <c r="N36" s="56" t="s">
        <v>942</v>
      </c>
      <c r="O36" s="56" t="s">
        <v>612</v>
      </c>
      <c r="P36" s="167"/>
      <c r="Q36" s="166" t="s">
        <v>943</v>
      </c>
      <c r="R36" s="158"/>
    </row>
    <row r="37" spans="1:18" ht="12.75">
      <c r="A37" s="57" t="s">
        <v>2548</v>
      </c>
      <c r="B37" s="58"/>
      <c r="C37" s="59" t="s">
        <v>2549</v>
      </c>
      <c r="D37" s="52" t="s">
        <v>1815</v>
      </c>
      <c r="E37" s="60" t="s">
        <v>1816</v>
      </c>
      <c r="F37" s="60" t="s">
        <v>1000</v>
      </c>
      <c r="G37" s="52" t="s">
        <v>2400</v>
      </c>
      <c r="H37" s="60" t="s">
        <v>2594</v>
      </c>
      <c r="I37" s="205" t="s">
        <v>2311</v>
      </c>
      <c r="J37" s="52" t="s">
        <v>2395</v>
      </c>
      <c r="K37" s="60" t="s">
        <v>1900</v>
      </c>
      <c r="L37" s="205" t="s">
        <v>2625</v>
      </c>
      <c r="M37" s="60" t="s">
        <v>2423</v>
      </c>
      <c r="N37" s="60" t="s">
        <v>2627</v>
      </c>
      <c r="O37" s="60" t="s">
        <v>2628</v>
      </c>
      <c r="P37" s="168"/>
      <c r="Q37" s="164" t="s">
        <v>478</v>
      </c>
      <c r="R37" s="158"/>
    </row>
    <row r="38" spans="1:18" ht="12.75">
      <c r="A38" s="53" t="s">
        <v>733</v>
      </c>
      <c r="B38" s="54">
        <v>80</v>
      </c>
      <c r="C38" s="55" t="s">
        <v>1802</v>
      </c>
      <c r="D38" s="51" t="s">
        <v>1803</v>
      </c>
      <c r="E38" s="56" t="s">
        <v>1077</v>
      </c>
      <c r="F38" s="56" t="s">
        <v>1804</v>
      </c>
      <c r="G38" s="51" t="s">
        <v>2393</v>
      </c>
      <c r="H38" s="56" t="s">
        <v>1889</v>
      </c>
      <c r="I38" s="203" t="s">
        <v>2394</v>
      </c>
      <c r="J38" s="51" t="s">
        <v>2278</v>
      </c>
      <c r="K38" s="56" t="s">
        <v>2020</v>
      </c>
      <c r="L38" s="203" t="s">
        <v>734</v>
      </c>
      <c r="M38" s="56" t="s">
        <v>164</v>
      </c>
      <c r="N38" s="56" t="s">
        <v>100</v>
      </c>
      <c r="O38" s="56" t="s">
        <v>806</v>
      </c>
      <c r="P38" s="167"/>
      <c r="Q38" s="166" t="s">
        <v>306</v>
      </c>
      <c r="R38" s="158"/>
    </row>
    <row r="39" spans="1:18" ht="12.75">
      <c r="A39" s="57" t="s">
        <v>2548</v>
      </c>
      <c r="B39" s="58"/>
      <c r="C39" s="59" t="s">
        <v>1662</v>
      </c>
      <c r="D39" s="52" t="s">
        <v>1805</v>
      </c>
      <c r="E39" s="60" t="s">
        <v>2568</v>
      </c>
      <c r="F39" s="60" t="s">
        <v>2570</v>
      </c>
      <c r="G39" s="52" t="s">
        <v>2395</v>
      </c>
      <c r="H39" s="60" t="s">
        <v>1772</v>
      </c>
      <c r="I39" s="205" t="s">
        <v>1067</v>
      </c>
      <c r="J39" s="52" t="s">
        <v>2627</v>
      </c>
      <c r="K39" s="60" t="s">
        <v>624</v>
      </c>
      <c r="L39" s="205" t="s">
        <v>2629</v>
      </c>
      <c r="M39" s="60" t="s">
        <v>2416</v>
      </c>
      <c r="N39" s="60" t="s">
        <v>2660</v>
      </c>
      <c r="O39" s="60" t="s">
        <v>127</v>
      </c>
      <c r="P39" s="168"/>
      <c r="Q39" s="164" t="s">
        <v>479</v>
      </c>
      <c r="R39" s="158"/>
    </row>
    <row r="40" spans="1:18" ht="12.75">
      <c r="A40" s="53" t="s">
        <v>128</v>
      </c>
      <c r="B40" s="54">
        <v>11</v>
      </c>
      <c r="C40" s="55" t="s">
        <v>1940</v>
      </c>
      <c r="D40" s="51" t="s">
        <v>1284</v>
      </c>
      <c r="E40" s="56" t="s">
        <v>1941</v>
      </c>
      <c r="F40" s="56" t="s">
        <v>1942</v>
      </c>
      <c r="G40" s="51" t="s">
        <v>2301</v>
      </c>
      <c r="H40" s="56" t="s">
        <v>1076</v>
      </c>
      <c r="I40" s="203" t="s">
        <v>2302</v>
      </c>
      <c r="J40" s="51" t="s">
        <v>86</v>
      </c>
      <c r="K40" s="56" t="s">
        <v>2016</v>
      </c>
      <c r="L40" s="203" t="s">
        <v>87</v>
      </c>
      <c r="M40" s="56" t="s">
        <v>2271</v>
      </c>
      <c r="N40" s="56" t="s">
        <v>902</v>
      </c>
      <c r="O40" s="56" t="s">
        <v>680</v>
      </c>
      <c r="P40" s="167"/>
      <c r="Q40" s="166" t="s">
        <v>903</v>
      </c>
      <c r="R40" s="158"/>
    </row>
    <row r="41" spans="1:18" ht="12.75">
      <c r="A41" s="57" t="s">
        <v>2550</v>
      </c>
      <c r="B41" s="58"/>
      <c r="C41" s="59" t="s">
        <v>1364</v>
      </c>
      <c r="D41" s="52" t="s">
        <v>51</v>
      </c>
      <c r="E41" s="60" t="s">
        <v>2643</v>
      </c>
      <c r="F41" s="60" t="s">
        <v>1086</v>
      </c>
      <c r="G41" s="52" t="s">
        <v>1824</v>
      </c>
      <c r="H41" s="60" t="s">
        <v>2605</v>
      </c>
      <c r="I41" s="205" t="s">
        <v>1091</v>
      </c>
      <c r="J41" s="52" t="s">
        <v>2570</v>
      </c>
      <c r="K41" s="60" t="s">
        <v>2625</v>
      </c>
      <c r="L41" s="205" t="s">
        <v>2397</v>
      </c>
      <c r="M41" s="60" t="s">
        <v>2570</v>
      </c>
      <c r="N41" s="60" t="s">
        <v>2395</v>
      </c>
      <c r="O41" s="60" t="s">
        <v>2661</v>
      </c>
      <c r="P41" s="168"/>
      <c r="Q41" s="164" t="s">
        <v>480</v>
      </c>
      <c r="R41" s="158"/>
    </row>
    <row r="42" spans="1:18" ht="12.75">
      <c r="A42" s="53" t="s">
        <v>307</v>
      </c>
      <c r="B42" s="54">
        <v>15</v>
      </c>
      <c r="C42" s="55" t="s">
        <v>2669</v>
      </c>
      <c r="D42" s="51" t="s">
        <v>1061</v>
      </c>
      <c r="E42" s="56" t="s">
        <v>1147</v>
      </c>
      <c r="F42" s="56" t="s">
        <v>1915</v>
      </c>
      <c r="G42" s="51" t="s">
        <v>1107</v>
      </c>
      <c r="H42" s="56" t="s">
        <v>1084</v>
      </c>
      <c r="I42" s="203" t="s">
        <v>2293</v>
      </c>
      <c r="J42" s="51" t="s">
        <v>83</v>
      </c>
      <c r="K42" s="56" t="s">
        <v>2472</v>
      </c>
      <c r="L42" s="203" t="s">
        <v>84</v>
      </c>
      <c r="M42" s="56" t="s">
        <v>1883</v>
      </c>
      <c r="N42" s="56" t="s">
        <v>944</v>
      </c>
      <c r="O42" s="56" t="s">
        <v>945</v>
      </c>
      <c r="P42" s="167"/>
      <c r="Q42" s="166" t="s">
        <v>946</v>
      </c>
      <c r="R42" s="158"/>
    </row>
    <row r="43" spans="1:18" ht="12.75">
      <c r="A43" s="57" t="s">
        <v>2550</v>
      </c>
      <c r="B43" s="58"/>
      <c r="C43" s="59" t="s">
        <v>2560</v>
      </c>
      <c r="D43" s="52" t="s">
        <v>1068</v>
      </c>
      <c r="E43" s="60" t="s">
        <v>47</v>
      </c>
      <c r="F43" s="60" t="s">
        <v>1903</v>
      </c>
      <c r="G43" s="52" t="s">
        <v>2635</v>
      </c>
      <c r="H43" s="60" t="s">
        <v>13</v>
      </c>
      <c r="I43" s="205" t="s">
        <v>20</v>
      </c>
      <c r="J43" s="52" t="s">
        <v>735</v>
      </c>
      <c r="K43" s="60" t="s">
        <v>2290</v>
      </c>
      <c r="L43" s="205" t="s">
        <v>736</v>
      </c>
      <c r="M43" s="60" t="s">
        <v>2290</v>
      </c>
      <c r="N43" s="60" t="s">
        <v>308</v>
      </c>
      <c r="O43" s="60" t="s">
        <v>2592</v>
      </c>
      <c r="P43" s="159"/>
      <c r="Q43" s="165" t="s">
        <v>481</v>
      </c>
      <c r="R43" s="158"/>
    </row>
    <row r="44" spans="1:18" ht="12.75">
      <c r="A44" s="53" t="s">
        <v>960</v>
      </c>
      <c r="B44" s="54">
        <v>28</v>
      </c>
      <c r="C44" s="55" t="s">
        <v>1851</v>
      </c>
      <c r="D44" s="51" t="s">
        <v>1852</v>
      </c>
      <c r="E44" s="56" t="s">
        <v>1128</v>
      </c>
      <c r="F44" s="56" t="s">
        <v>1853</v>
      </c>
      <c r="G44" s="51" t="s">
        <v>1841</v>
      </c>
      <c r="H44" s="56" t="s">
        <v>2296</v>
      </c>
      <c r="I44" s="203" t="s">
        <v>2297</v>
      </c>
      <c r="J44" s="51" t="s">
        <v>88</v>
      </c>
      <c r="K44" s="56" t="s">
        <v>2103</v>
      </c>
      <c r="L44" s="203" t="s">
        <v>89</v>
      </c>
      <c r="M44" s="56" t="s">
        <v>947</v>
      </c>
      <c r="N44" s="56" t="s">
        <v>1917</v>
      </c>
      <c r="O44" s="56" t="s">
        <v>948</v>
      </c>
      <c r="P44" s="167"/>
      <c r="Q44" s="166" t="s">
        <v>949</v>
      </c>
      <c r="R44" s="158"/>
    </row>
    <row r="45" spans="1:18" ht="12.75">
      <c r="A45" s="57" t="s">
        <v>2548</v>
      </c>
      <c r="B45" s="58"/>
      <c r="C45" s="59" t="s">
        <v>2585</v>
      </c>
      <c r="D45" s="52" t="s">
        <v>1768</v>
      </c>
      <c r="E45" s="60" t="s">
        <v>1854</v>
      </c>
      <c r="F45" s="60" t="s">
        <v>2602</v>
      </c>
      <c r="G45" s="52" t="s">
        <v>2414</v>
      </c>
      <c r="H45" s="60" t="s">
        <v>2415</v>
      </c>
      <c r="I45" s="205" t="s">
        <v>2416</v>
      </c>
      <c r="J45" s="52" t="s">
        <v>1805</v>
      </c>
      <c r="K45" s="60" t="s">
        <v>2429</v>
      </c>
      <c r="L45" s="205" t="s">
        <v>2608</v>
      </c>
      <c r="M45" s="60" t="s">
        <v>2311</v>
      </c>
      <c r="N45" s="60" t="s">
        <v>731</v>
      </c>
      <c r="O45" s="60" t="s">
        <v>1865</v>
      </c>
      <c r="P45" s="168"/>
      <c r="Q45" s="164" t="s">
        <v>482</v>
      </c>
      <c r="R45" s="158"/>
    </row>
    <row r="46" spans="1:18" ht="12.75">
      <c r="A46" s="53" t="s">
        <v>964</v>
      </c>
      <c r="B46" s="54">
        <v>91</v>
      </c>
      <c r="C46" s="55" t="s">
        <v>1871</v>
      </c>
      <c r="D46" s="51" t="s">
        <v>1015</v>
      </c>
      <c r="E46" s="56" t="s">
        <v>1872</v>
      </c>
      <c r="F46" s="56" t="s">
        <v>1873</v>
      </c>
      <c r="G46" s="51" t="s">
        <v>1034</v>
      </c>
      <c r="H46" s="56" t="s">
        <v>1889</v>
      </c>
      <c r="I46" s="203" t="s">
        <v>2656</v>
      </c>
      <c r="J46" s="51" t="s">
        <v>739</v>
      </c>
      <c r="K46" s="56" t="s">
        <v>740</v>
      </c>
      <c r="L46" s="203" t="s">
        <v>1294</v>
      </c>
      <c r="M46" s="56" t="s">
        <v>35</v>
      </c>
      <c r="N46" s="56" t="s">
        <v>91</v>
      </c>
      <c r="O46" s="56" t="s">
        <v>309</v>
      </c>
      <c r="P46" s="167" t="s">
        <v>2582</v>
      </c>
      <c r="Q46" s="166" t="s">
        <v>483</v>
      </c>
      <c r="R46" s="158"/>
    </row>
    <row r="47" spans="1:18" ht="12.75">
      <c r="A47" s="57" t="s">
        <v>2547</v>
      </c>
      <c r="B47" s="58"/>
      <c r="C47" s="59" t="s">
        <v>1347</v>
      </c>
      <c r="D47" s="52" t="s">
        <v>1012</v>
      </c>
      <c r="E47" s="60" t="s">
        <v>1012</v>
      </c>
      <c r="F47" s="60" t="s">
        <v>2596</v>
      </c>
      <c r="G47" s="52" t="s">
        <v>1068</v>
      </c>
      <c r="H47" s="60" t="s">
        <v>1931</v>
      </c>
      <c r="I47" s="205" t="s">
        <v>1024</v>
      </c>
      <c r="J47" s="52" t="s">
        <v>741</v>
      </c>
      <c r="K47" s="60" t="s">
        <v>2638</v>
      </c>
      <c r="L47" s="205" t="s">
        <v>2597</v>
      </c>
      <c r="M47" s="60" t="s">
        <v>310</v>
      </c>
      <c r="N47" s="60" t="s">
        <v>2572</v>
      </c>
      <c r="O47" s="60" t="s">
        <v>2660</v>
      </c>
      <c r="P47" s="168"/>
      <c r="Q47" s="164" t="s">
        <v>311</v>
      </c>
      <c r="R47" s="158"/>
    </row>
    <row r="48" spans="1:18" ht="12.75">
      <c r="A48" s="53" t="s">
        <v>312</v>
      </c>
      <c r="B48" s="54">
        <v>40</v>
      </c>
      <c r="C48" s="55" t="s">
        <v>921</v>
      </c>
      <c r="D48" s="51" t="s">
        <v>1278</v>
      </c>
      <c r="E48" s="56" t="s">
        <v>1874</v>
      </c>
      <c r="F48" s="56" t="s">
        <v>1875</v>
      </c>
      <c r="G48" s="51" t="s">
        <v>2288</v>
      </c>
      <c r="H48" s="56" t="s">
        <v>1280</v>
      </c>
      <c r="I48" s="203" t="s">
        <v>2292</v>
      </c>
      <c r="J48" s="51" t="s">
        <v>90</v>
      </c>
      <c r="K48" s="56" t="s">
        <v>91</v>
      </c>
      <c r="L48" s="203" t="s">
        <v>92</v>
      </c>
      <c r="M48" s="56" t="s">
        <v>129</v>
      </c>
      <c r="N48" s="56" t="s">
        <v>130</v>
      </c>
      <c r="O48" s="56" t="s">
        <v>131</v>
      </c>
      <c r="P48" s="167" t="s">
        <v>2582</v>
      </c>
      <c r="Q48" s="166" t="s">
        <v>484</v>
      </c>
      <c r="R48" s="158"/>
    </row>
    <row r="49" spans="1:18" ht="12.75">
      <c r="A49" s="57" t="s">
        <v>2547</v>
      </c>
      <c r="B49" s="58"/>
      <c r="C49" s="59" t="s">
        <v>1337</v>
      </c>
      <c r="D49" s="52" t="s">
        <v>1876</v>
      </c>
      <c r="E49" s="60" t="s">
        <v>2659</v>
      </c>
      <c r="F49" s="60" t="s">
        <v>1877</v>
      </c>
      <c r="G49" s="52" t="s">
        <v>26</v>
      </c>
      <c r="H49" s="60" t="s">
        <v>2300</v>
      </c>
      <c r="I49" s="205" t="s">
        <v>2410</v>
      </c>
      <c r="J49" s="52" t="s">
        <v>737</v>
      </c>
      <c r="K49" s="60" t="s">
        <v>18</v>
      </c>
      <c r="L49" s="205" t="s">
        <v>738</v>
      </c>
      <c r="M49" s="60" t="s">
        <v>18</v>
      </c>
      <c r="N49" s="60" t="s">
        <v>2406</v>
      </c>
      <c r="O49" s="60" t="s">
        <v>0</v>
      </c>
      <c r="P49" s="168"/>
      <c r="Q49" s="164" t="s">
        <v>132</v>
      </c>
      <c r="R49" s="158"/>
    </row>
    <row r="50" spans="1:18" ht="12.75">
      <c r="A50" s="53" t="s">
        <v>1773</v>
      </c>
      <c r="B50" s="54">
        <v>16</v>
      </c>
      <c r="C50" s="55" t="s">
        <v>1932</v>
      </c>
      <c r="D50" s="51" t="s">
        <v>1054</v>
      </c>
      <c r="E50" s="56" t="s">
        <v>1933</v>
      </c>
      <c r="F50" s="56" t="s">
        <v>1934</v>
      </c>
      <c r="G50" s="51" t="s">
        <v>1046</v>
      </c>
      <c r="H50" s="56" t="s">
        <v>1099</v>
      </c>
      <c r="I50" s="203" t="s">
        <v>2303</v>
      </c>
      <c r="J50" s="51" t="s">
        <v>99</v>
      </c>
      <c r="K50" s="56" t="s">
        <v>100</v>
      </c>
      <c r="L50" s="203" t="s">
        <v>101</v>
      </c>
      <c r="M50" s="56" t="s">
        <v>950</v>
      </c>
      <c r="N50" s="56" t="s">
        <v>2362</v>
      </c>
      <c r="O50" s="56" t="s">
        <v>951</v>
      </c>
      <c r="P50" s="167" t="s">
        <v>2582</v>
      </c>
      <c r="Q50" s="166" t="s">
        <v>485</v>
      </c>
      <c r="R50" s="158"/>
    </row>
    <row r="51" spans="1:18" ht="12.75">
      <c r="A51" s="57" t="s">
        <v>2550</v>
      </c>
      <c r="B51" s="58"/>
      <c r="C51" s="59" t="s">
        <v>1382</v>
      </c>
      <c r="D51" s="52" t="s">
        <v>5</v>
      </c>
      <c r="E51" s="60" t="s">
        <v>1935</v>
      </c>
      <c r="F51" s="60" t="s">
        <v>1062</v>
      </c>
      <c r="G51" s="52" t="s">
        <v>2295</v>
      </c>
      <c r="H51" s="60" t="s">
        <v>48</v>
      </c>
      <c r="I51" s="205" t="s">
        <v>1087</v>
      </c>
      <c r="J51" s="52" t="s">
        <v>2608</v>
      </c>
      <c r="K51" s="60" t="s">
        <v>2631</v>
      </c>
      <c r="L51" s="205" t="s">
        <v>79</v>
      </c>
      <c r="M51" s="60" t="s">
        <v>1900</v>
      </c>
      <c r="N51" s="60" t="s">
        <v>2598</v>
      </c>
      <c r="O51" s="60" t="s">
        <v>1876</v>
      </c>
      <c r="P51" s="168"/>
      <c r="Q51" s="164" t="s">
        <v>952</v>
      </c>
      <c r="R51" s="158"/>
    </row>
    <row r="52" spans="1:18" ht="12.75">
      <c r="A52" s="53" t="s">
        <v>235</v>
      </c>
      <c r="B52" s="54">
        <v>27</v>
      </c>
      <c r="C52" s="55" t="s">
        <v>1834</v>
      </c>
      <c r="D52" s="51" t="s">
        <v>1835</v>
      </c>
      <c r="E52" s="56" t="s">
        <v>1085</v>
      </c>
      <c r="F52" s="56" t="s">
        <v>1836</v>
      </c>
      <c r="G52" s="51" t="s">
        <v>1127</v>
      </c>
      <c r="H52" s="56" t="s">
        <v>1130</v>
      </c>
      <c r="I52" s="203" t="s">
        <v>2294</v>
      </c>
      <c r="J52" s="51" t="s">
        <v>80</v>
      </c>
      <c r="K52" s="56" t="s">
        <v>85</v>
      </c>
      <c r="L52" s="203" t="s">
        <v>84</v>
      </c>
      <c r="M52" s="56" t="s">
        <v>953</v>
      </c>
      <c r="N52" s="56" t="s">
        <v>954</v>
      </c>
      <c r="O52" s="56" t="s">
        <v>955</v>
      </c>
      <c r="P52" s="167"/>
      <c r="Q52" s="166" t="s">
        <v>956</v>
      </c>
      <c r="R52" s="158"/>
    </row>
    <row r="53" spans="1:18" ht="12.75">
      <c r="A53" s="57" t="s">
        <v>2548</v>
      </c>
      <c r="B53" s="58"/>
      <c r="C53" s="59" t="s">
        <v>2586</v>
      </c>
      <c r="D53" s="52" t="s">
        <v>1837</v>
      </c>
      <c r="E53" s="60" t="s">
        <v>1838</v>
      </c>
      <c r="F53" s="60" t="s">
        <v>1839</v>
      </c>
      <c r="G53" s="52" t="s">
        <v>2413</v>
      </c>
      <c r="H53" s="60" t="s">
        <v>2406</v>
      </c>
      <c r="I53" s="205" t="s">
        <v>2309</v>
      </c>
      <c r="J53" s="52" t="s">
        <v>2569</v>
      </c>
      <c r="K53" s="60" t="s">
        <v>2416</v>
      </c>
      <c r="L53" s="205" t="s">
        <v>736</v>
      </c>
      <c r="M53" s="60" t="s">
        <v>314</v>
      </c>
      <c r="N53" s="60" t="s">
        <v>646</v>
      </c>
      <c r="O53" s="60" t="s">
        <v>211</v>
      </c>
      <c r="P53" s="168"/>
      <c r="Q53" s="164" t="s">
        <v>486</v>
      </c>
      <c r="R53" s="158"/>
    </row>
    <row r="54" spans="1:18" ht="12.75">
      <c r="A54" s="53" t="s">
        <v>487</v>
      </c>
      <c r="B54" s="54">
        <v>41</v>
      </c>
      <c r="C54" s="55" t="s">
        <v>1826</v>
      </c>
      <c r="D54" s="51" t="s">
        <v>1321</v>
      </c>
      <c r="E54" s="56" t="s">
        <v>1080</v>
      </c>
      <c r="F54" s="56" t="s">
        <v>1827</v>
      </c>
      <c r="G54" s="51" t="s">
        <v>1037</v>
      </c>
      <c r="H54" s="56" t="s">
        <v>1094</v>
      </c>
      <c r="I54" s="203" t="s">
        <v>2291</v>
      </c>
      <c r="J54" s="51" t="s">
        <v>93</v>
      </c>
      <c r="K54" s="56" t="s">
        <v>76</v>
      </c>
      <c r="L54" s="203" t="s">
        <v>94</v>
      </c>
      <c r="M54" s="56" t="s">
        <v>11</v>
      </c>
      <c r="N54" s="56" t="s">
        <v>2078</v>
      </c>
      <c r="O54" s="56" t="s">
        <v>133</v>
      </c>
      <c r="P54" s="167" t="s">
        <v>2582</v>
      </c>
      <c r="Q54" s="166" t="s">
        <v>488</v>
      </c>
      <c r="R54" s="158"/>
    </row>
    <row r="55" spans="1:18" ht="12.75">
      <c r="A55" s="57" t="s">
        <v>2555</v>
      </c>
      <c r="B55" s="58"/>
      <c r="C55" s="59" t="s">
        <v>2618</v>
      </c>
      <c r="D55" s="52" t="s">
        <v>1</v>
      </c>
      <c r="E55" s="60" t="s">
        <v>18</v>
      </c>
      <c r="F55" s="60" t="s">
        <v>2594</v>
      </c>
      <c r="G55" s="52" t="s">
        <v>1064</v>
      </c>
      <c r="H55" s="60" t="s">
        <v>4</v>
      </c>
      <c r="I55" s="205" t="s">
        <v>39</v>
      </c>
      <c r="J55" s="52" t="s">
        <v>1003</v>
      </c>
      <c r="K55" s="60" t="s">
        <v>9</v>
      </c>
      <c r="L55" s="205" t="s">
        <v>8</v>
      </c>
      <c r="M55" s="60" t="s">
        <v>2600</v>
      </c>
      <c r="N55" s="60" t="s">
        <v>313</v>
      </c>
      <c r="O55" s="60" t="s">
        <v>1002</v>
      </c>
      <c r="P55" s="168"/>
      <c r="Q55" s="164" t="s">
        <v>134</v>
      </c>
      <c r="R55" s="158"/>
    </row>
    <row r="56" spans="1:18" ht="12.75">
      <c r="A56" s="53" t="s">
        <v>315</v>
      </c>
      <c r="B56" s="54">
        <v>9</v>
      </c>
      <c r="C56" s="55" t="s">
        <v>2083</v>
      </c>
      <c r="D56" s="51" t="s">
        <v>1850</v>
      </c>
      <c r="E56" s="56" t="s">
        <v>2084</v>
      </c>
      <c r="F56" s="56" t="s">
        <v>1911</v>
      </c>
      <c r="G56" s="51" t="s">
        <v>1041</v>
      </c>
      <c r="H56" s="56" t="s">
        <v>1155</v>
      </c>
      <c r="I56" s="203" t="s">
        <v>2327</v>
      </c>
      <c r="J56" s="51" t="s">
        <v>108</v>
      </c>
      <c r="K56" s="56" t="s">
        <v>109</v>
      </c>
      <c r="L56" s="203" t="s">
        <v>1986</v>
      </c>
      <c r="M56" s="56" t="s">
        <v>672</v>
      </c>
      <c r="N56" s="56" t="s">
        <v>2329</v>
      </c>
      <c r="O56" s="56" t="s">
        <v>905</v>
      </c>
      <c r="P56" s="167" t="s">
        <v>2582</v>
      </c>
      <c r="Q56" s="166" t="s">
        <v>489</v>
      </c>
      <c r="R56" s="158"/>
    </row>
    <row r="57" spans="1:18" ht="12.75">
      <c r="A57" s="57" t="s">
        <v>2550</v>
      </c>
      <c r="B57" s="58"/>
      <c r="C57" s="59" t="s">
        <v>1355</v>
      </c>
      <c r="D57" s="52" t="s">
        <v>2085</v>
      </c>
      <c r="E57" s="60" t="s">
        <v>2607</v>
      </c>
      <c r="F57" s="60" t="s">
        <v>1091</v>
      </c>
      <c r="G57" s="52" t="s">
        <v>2660</v>
      </c>
      <c r="H57" s="60" t="s">
        <v>1067</v>
      </c>
      <c r="I57" s="205" t="s">
        <v>2637</v>
      </c>
      <c r="J57" s="52" t="s">
        <v>2626</v>
      </c>
      <c r="K57" s="60" t="s">
        <v>2570</v>
      </c>
      <c r="L57" s="205" t="s">
        <v>1808</v>
      </c>
      <c r="M57" s="60" t="s">
        <v>2608</v>
      </c>
      <c r="N57" s="60" t="s">
        <v>2571</v>
      </c>
      <c r="O57" s="60" t="s">
        <v>2569</v>
      </c>
      <c r="P57" s="168"/>
      <c r="Q57" s="164" t="s">
        <v>957</v>
      </c>
      <c r="R57" s="158"/>
    </row>
    <row r="58" spans="1:18" ht="12.75">
      <c r="A58" s="53" t="s">
        <v>316</v>
      </c>
      <c r="B58" s="54">
        <v>42</v>
      </c>
      <c r="C58" s="55" t="s">
        <v>1855</v>
      </c>
      <c r="D58" s="51" t="s">
        <v>1066</v>
      </c>
      <c r="E58" s="56" t="s">
        <v>1856</v>
      </c>
      <c r="F58" s="56" t="s">
        <v>3</v>
      </c>
      <c r="G58" s="51" t="s">
        <v>2288</v>
      </c>
      <c r="H58" s="56" t="s">
        <v>1015</v>
      </c>
      <c r="I58" s="203" t="s">
        <v>2289</v>
      </c>
      <c r="J58" s="51" t="s">
        <v>96</v>
      </c>
      <c r="K58" s="56" t="s">
        <v>97</v>
      </c>
      <c r="L58" s="203" t="s">
        <v>98</v>
      </c>
      <c r="M58" s="56" t="s">
        <v>1823</v>
      </c>
      <c r="N58" s="56" t="s">
        <v>135</v>
      </c>
      <c r="O58" s="56" t="s">
        <v>923</v>
      </c>
      <c r="P58" s="167" t="s">
        <v>2582</v>
      </c>
      <c r="Q58" s="166" t="s">
        <v>490</v>
      </c>
      <c r="R58" s="158"/>
    </row>
    <row r="59" spans="1:18" ht="12.75">
      <c r="A59" s="57" t="s">
        <v>2548</v>
      </c>
      <c r="B59" s="58"/>
      <c r="C59" s="59" t="s">
        <v>2622</v>
      </c>
      <c r="D59" s="52" t="s">
        <v>1857</v>
      </c>
      <c r="E59" s="60" t="s">
        <v>1858</v>
      </c>
      <c r="F59" s="60" t="s">
        <v>1859</v>
      </c>
      <c r="G59" s="52" t="s">
        <v>2632</v>
      </c>
      <c r="H59" s="60" t="s">
        <v>1824</v>
      </c>
      <c r="I59" s="205" t="s">
        <v>2608</v>
      </c>
      <c r="J59" s="52" t="s">
        <v>1885</v>
      </c>
      <c r="K59" s="60" t="s">
        <v>2311</v>
      </c>
      <c r="L59" s="205" t="s">
        <v>2022</v>
      </c>
      <c r="M59" s="60" t="s">
        <v>1118</v>
      </c>
      <c r="N59" s="60" t="s">
        <v>624</v>
      </c>
      <c r="O59" s="60" t="s">
        <v>2308</v>
      </c>
      <c r="P59" s="168"/>
      <c r="Q59" s="164" t="s">
        <v>136</v>
      </c>
      <c r="R59" s="158"/>
    </row>
    <row r="60" spans="1:18" ht="12.75">
      <c r="A60" s="53" t="s">
        <v>317</v>
      </c>
      <c r="B60" s="54">
        <v>64</v>
      </c>
      <c r="C60" s="55" t="s">
        <v>1787</v>
      </c>
      <c r="D60" s="51" t="s">
        <v>1041</v>
      </c>
      <c r="E60" s="56" t="s">
        <v>1761</v>
      </c>
      <c r="F60" s="56" t="s">
        <v>1788</v>
      </c>
      <c r="G60" s="51" t="s">
        <v>1083</v>
      </c>
      <c r="H60" s="56" t="s">
        <v>1045</v>
      </c>
      <c r="I60" s="203" t="s">
        <v>2454</v>
      </c>
      <c r="J60" s="51" t="s">
        <v>765</v>
      </c>
      <c r="K60" s="56" t="s">
        <v>766</v>
      </c>
      <c r="L60" s="203" t="s">
        <v>767</v>
      </c>
      <c r="M60" s="56" t="s">
        <v>318</v>
      </c>
      <c r="N60" s="56" t="s">
        <v>1149</v>
      </c>
      <c r="O60" s="56" t="s">
        <v>319</v>
      </c>
      <c r="P60" s="167" t="s">
        <v>2455</v>
      </c>
      <c r="Q60" s="166" t="s">
        <v>320</v>
      </c>
      <c r="R60" s="158"/>
    </row>
    <row r="61" spans="1:18" ht="12.75">
      <c r="A61" s="57" t="s">
        <v>2543</v>
      </c>
      <c r="B61" s="58"/>
      <c r="C61" s="59" t="s">
        <v>1411</v>
      </c>
      <c r="D61" s="52" t="s">
        <v>2655</v>
      </c>
      <c r="E61" s="60" t="s">
        <v>2567</v>
      </c>
      <c r="F61" s="60" t="s">
        <v>2587</v>
      </c>
      <c r="G61" s="52" t="s">
        <v>1043</v>
      </c>
      <c r="H61" s="60" t="s">
        <v>2456</v>
      </c>
      <c r="I61" s="205" t="s">
        <v>1886</v>
      </c>
      <c r="J61" s="52" t="s">
        <v>768</v>
      </c>
      <c r="K61" s="60" t="s">
        <v>769</v>
      </c>
      <c r="L61" s="205" t="s">
        <v>2602</v>
      </c>
      <c r="M61" s="60" t="s">
        <v>321</v>
      </c>
      <c r="N61" s="60" t="s">
        <v>10</v>
      </c>
      <c r="O61" s="60" t="s">
        <v>322</v>
      </c>
      <c r="P61" s="159"/>
      <c r="Q61" s="165" t="s">
        <v>491</v>
      </c>
      <c r="R61" s="158"/>
    </row>
    <row r="62" spans="1:18" ht="12.75">
      <c r="A62" s="53" t="s">
        <v>323</v>
      </c>
      <c r="B62" s="54">
        <v>97</v>
      </c>
      <c r="C62" s="55" t="s">
        <v>1848</v>
      </c>
      <c r="D62" s="51" t="s">
        <v>1076</v>
      </c>
      <c r="E62" s="56" t="s">
        <v>1849</v>
      </c>
      <c r="F62" s="56" t="s">
        <v>1850</v>
      </c>
      <c r="G62" s="51" t="s">
        <v>2404</v>
      </c>
      <c r="H62" s="56" t="s">
        <v>1044</v>
      </c>
      <c r="I62" s="203" t="s">
        <v>2405</v>
      </c>
      <c r="J62" s="51" t="s">
        <v>747</v>
      </c>
      <c r="K62" s="56" t="s">
        <v>748</v>
      </c>
      <c r="L62" s="203" t="s">
        <v>749</v>
      </c>
      <c r="M62" s="56" t="s">
        <v>324</v>
      </c>
      <c r="N62" s="56" t="s">
        <v>325</v>
      </c>
      <c r="O62" s="56" t="s">
        <v>2147</v>
      </c>
      <c r="P62" s="167"/>
      <c r="Q62" s="166" t="s">
        <v>326</v>
      </c>
      <c r="R62" s="158"/>
    </row>
    <row r="63" spans="1:18" ht="12.75">
      <c r="A63" s="57" t="s">
        <v>2547</v>
      </c>
      <c r="B63" s="58"/>
      <c r="C63" s="59" t="s">
        <v>2560</v>
      </c>
      <c r="D63" s="52" t="s">
        <v>2645</v>
      </c>
      <c r="E63" s="60" t="s">
        <v>1837</v>
      </c>
      <c r="F63" s="60" t="s">
        <v>0</v>
      </c>
      <c r="G63" s="52" t="s">
        <v>2406</v>
      </c>
      <c r="H63" s="60" t="s">
        <v>2610</v>
      </c>
      <c r="I63" s="205" t="s">
        <v>2593</v>
      </c>
      <c r="J63" s="52" t="s">
        <v>2453</v>
      </c>
      <c r="K63" s="60" t="s">
        <v>2453</v>
      </c>
      <c r="L63" s="205" t="s">
        <v>1912</v>
      </c>
      <c r="M63" s="60" t="s">
        <v>250</v>
      </c>
      <c r="N63" s="60" t="s">
        <v>1770</v>
      </c>
      <c r="O63" s="60" t="s">
        <v>2118</v>
      </c>
      <c r="P63" s="168"/>
      <c r="Q63" s="164" t="s">
        <v>492</v>
      </c>
      <c r="R63" s="158"/>
    </row>
    <row r="64" spans="1:18" ht="12.75">
      <c r="A64" s="53" t="s">
        <v>327</v>
      </c>
      <c r="B64" s="54">
        <v>96</v>
      </c>
      <c r="C64" s="55" t="s">
        <v>1863</v>
      </c>
      <c r="D64" s="51" t="s">
        <v>1269</v>
      </c>
      <c r="E64" s="56" t="s">
        <v>1845</v>
      </c>
      <c r="F64" s="56" t="s">
        <v>1864</v>
      </c>
      <c r="G64" s="51" t="s">
        <v>1764</v>
      </c>
      <c r="H64" s="56" t="s">
        <v>1070</v>
      </c>
      <c r="I64" s="203" t="s">
        <v>2401</v>
      </c>
      <c r="J64" s="51" t="s">
        <v>753</v>
      </c>
      <c r="K64" s="56" t="s">
        <v>754</v>
      </c>
      <c r="L64" s="203" t="s">
        <v>755</v>
      </c>
      <c r="M64" s="56" t="s">
        <v>328</v>
      </c>
      <c r="N64" s="56" t="s">
        <v>622</v>
      </c>
      <c r="O64" s="56" t="s">
        <v>329</v>
      </c>
      <c r="P64" s="167" t="s">
        <v>1176</v>
      </c>
      <c r="Q64" s="166" t="s">
        <v>330</v>
      </c>
      <c r="R64" s="158"/>
    </row>
    <row r="65" spans="1:18" ht="12.75">
      <c r="A65" s="57" t="s">
        <v>2547</v>
      </c>
      <c r="B65" s="58"/>
      <c r="C65" s="59" t="s">
        <v>1340</v>
      </c>
      <c r="D65" s="52" t="s">
        <v>1865</v>
      </c>
      <c r="E65" s="60" t="s">
        <v>2658</v>
      </c>
      <c r="F65" s="60" t="s">
        <v>24</v>
      </c>
      <c r="G65" s="52" t="s">
        <v>2591</v>
      </c>
      <c r="H65" s="60" t="s">
        <v>2594</v>
      </c>
      <c r="I65" s="205" t="s">
        <v>2402</v>
      </c>
      <c r="J65" s="52" t="s">
        <v>1950</v>
      </c>
      <c r="K65" s="60" t="s">
        <v>17</v>
      </c>
      <c r="L65" s="205" t="s">
        <v>756</v>
      </c>
      <c r="M65" s="60" t="s">
        <v>2645</v>
      </c>
      <c r="N65" s="60" t="s">
        <v>1896</v>
      </c>
      <c r="O65" s="60" t="s">
        <v>1025</v>
      </c>
      <c r="P65" s="168"/>
      <c r="Q65" s="164" t="s">
        <v>493</v>
      </c>
      <c r="R65" s="158"/>
    </row>
    <row r="66" spans="1:18" ht="12.75">
      <c r="A66" s="53" t="s">
        <v>331</v>
      </c>
      <c r="B66" s="54">
        <v>29</v>
      </c>
      <c r="C66" s="55" t="s">
        <v>1960</v>
      </c>
      <c r="D66" s="51" t="s">
        <v>1103</v>
      </c>
      <c r="E66" s="56" t="s">
        <v>1140</v>
      </c>
      <c r="F66" s="56" t="s">
        <v>1961</v>
      </c>
      <c r="G66" s="51" t="s">
        <v>2286</v>
      </c>
      <c r="H66" s="56" t="s">
        <v>2313</v>
      </c>
      <c r="I66" s="203" t="s">
        <v>2314</v>
      </c>
      <c r="J66" s="51" t="s">
        <v>106</v>
      </c>
      <c r="K66" s="56" t="s">
        <v>2065</v>
      </c>
      <c r="L66" s="203" t="s">
        <v>107</v>
      </c>
      <c r="M66" s="56" t="s">
        <v>2322</v>
      </c>
      <c r="N66" s="56" t="s">
        <v>958</v>
      </c>
      <c r="O66" s="56" t="s">
        <v>744</v>
      </c>
      <c r="P66" s="167"/>
      <c r="Q66" s="166" t="s">
        <v>959</v>
      </c>
      <c r="R66" s="158"/>
    </row>
    <row r="67" spans="1:18" ht="12.75">
      <c r="A67" s="57" t="s">
        <v>2547</v>
      </c>
      <c r="B67" s="58"/>
      <c r="C67" s="59" t="s">
        <v>1340</v>
      </c>
      <c r="D67" s="52" t="s">
        <v>1962</v>
      </c>
      <c r="E67" s="60" t="s">
        <v>1963</v>
      </c>
      <c r="F67" s="60" t="s">
        <v>1927</v>
      </c>
      <c r="G67" s="52" t="s">
        <v>2430</v>
      </c>
      <c r="H67" s="60" t="s">
        <v>2295</v>
      </c>
      <c r="I67" s="205" t="s">
        <v>1012</v>
      </c>
      <c r="J67" s="52" t="s">
        <v>752</v>
      </c>
      <c r="K67" s="60" t="s">
        <v>1</v>
      </c>
      <c r="L67" s="205" t="s">
        <v>1846</v>
      </c>
      <c r="M67" s="60" t="s">
        <v>2638</v>
      </c>
      <c r="N67" s="60" t="s">
        <v>1846</v>
      </c>
      <c r="O67" s="60" t="s">
        <v>332</v>
      </c>
      <c r="P67" s="168"/>
      <c r="Q67" s="164" t="s">
        <v>1766</v>
      </c>
      <c r="R67" s="158"/>
    </row>
    <row r="68" spans="1:18" ht="12.75">
      <c r="A68" s="53" t="s">
        <v>237</v>
      </c>
      <c r="B68" s="54">
        <v>56</v>
      </c>
      <c r="C68" s="55" t="s">
        <v>1892</v>
      </c>
      <c r="D68" s="51" t="s">
        <v>1893</v>
      </c>
      <c r="E68" s="56" t="s">
        <v>1112</v>
      </c>
      <c r="F68" s="56" t="s">
        <v>1894</v>
      </c>
      <c r="G68" s="51" t="s">
        <v>2298</v>
      </c>
      <c r="H68" s="56" t="s">
        <v>1128</v>
      </c>
      <c r="I68" s="203" t="s">
        <v>2299</v>
      </c>
      <c r="J68" s="51" t="s">
        <v>1883</v>
      </c>
      <c r="K68" s="56" t="s">
        <v>104</v>
      </c>
      <c r="L68" s="203" t="s">
        <v>105</v>
      </c>
      <c r="M68" s="56" t="s">
        <v>137</v>
      </c>
      <c r="N68" s="56" t="s">
        <v>2352</v>
      </c>
      <c r="O68" s="56" t="s">
        <v>862</v>
      </c>
      <c r="P68" s="167"/>
      <c r="Q68" s="166" t="s">
        <v>138</v>
      </c>
      <c r="R68" s="158"/>
    </row>
    <row r="69" spans="1:18" ht="12.75">
      <c r="A69" s="57" t="s">
        <v>2547</v>
      </c>
      <c r="B69" s="58"/>
      <c r="C69" s="59" t="s">
        <v>1444</v>
      </c>
      <c r="D69" s="52" t="s">
        <v>1014</v>
      </c>
      <c r="E69" s="60" t="s">
        <v>1895</v>
      </c>
      <c r="F69" s="60" t="s">
        <v>1896</v>
      </c>
      <c r="G69" s="52" t="s">
        <v>2418</v>
      </c>
      <c r="H69" s="60" t="s">
        <v>1117</v>
      </c>
      <c r="I69" s="205" t="s">
        <v>2645</v>
      </c>
      <c r="J69" s="52" t="s">
        <v>27</v>
      </c>
      <c r="K69" s="60" t="s">
        <v>2629</v>
      </c>
      <c r="L69" s="205" t="s">
        <v>751</v>
      </c>
      <c r="M69" s="60" t="s">
        <v>333</v>
      </c>
      <c r="N69" s="60" t="s">
        <v>751</v>
      </c>
      <c r="O69" s="60" t="s">
        <v>761</v>
      </c>
      <c r="P69" s="168"/>
      <c r="Q69" s="164" t="s">
        <v>494</v>
      </c>
      <c r="R69" s="158"/>
    </row>
    <row r="70" spans="1:18" ht="12.75">
      <c r="A70" s="53" t="s">
        <v>495</v>
      </c>
      <c r="B70" s="54">
        <v>37</v>
      </c>
      <c r="C70" s="55" t="s">
        <v>1840</v>
      </c>
      <c r="D70" s="51" t="s">
        <v>1841</v>
      </c>
      <c r="E70" s="56" t="s">
        <v>1842</v>
      </c>
      <c r="F70" s="56" t="s">
        <v>1843</v>
      </c>
      <c r="G70" s="51" t="s">
        <v>1077</v>
      </c>
      <c r="H70" s="56" t="s">
        <v>1074</v>
      </c>
      <c r="I70" s="203" t="s">
        <v>1827</v>
      </c>
      <c r="J70" s="51" t="s">
        <v>102</v>
      </c>
      <c r="K70" s="56" t="s">
        <v>103</v>
      </c>
      <c r="L70" s="203" t="s">
        <v>58</v>
      </c>
      <c r="M70" s="56" t="s">
        <v>2443</v>
      </c>
      <c r="N70" s="56" t="s">
        <v>954</v>
      </c>
      <c r="O70" s="56" t="s">
        <v>2269</v>
      </c>
      <c r="P70" s="167"/>
      <c r="Q70" s="166" t="s">
        <v>139</v>
      </c>
      <c r="R70" s="158"/>
    </row>
    <row r="71" spans="1:18" ht="12.75">
      <c r="A71" s="57" t="s">
        <v>2555</v>
      </c>
      <c r="B71" s="58"/>
      <c r="C71" s="59" t="s">
        <v>2619</v>
      </c>
      <c r="D71" s="52" t="s">
        <v>19</v>
      </c>
      <c r="E71" s="60" t="s">
        <v>32</v>
      </c>
      <c r="F71" s="60" t="s">
        <v>18</v>
      </c>
      <c r="G71" s="52" t="s">
        <v>50</v>
      </c>
      <c r="H71" s="60" t="s">
        <v>1017</v>
      </c>
      <c r="I71" s="205" t="s">
        <v>1010</v>
      </c>
      <c r="J71" s="52" t="s">
        <v>663</v>
      </c>
      <c r="K71" s="60" t="s">
        <v>1072</v>
      </c>
      <c r="L71" s="205" t="s">
        <v>750</v>
      </c>
      <c r="M71" s="60" t="s">
        <v>396</v>
      </c>
      <c r="N71" s="60" t="s">
        <v>140</v>
      </c>
      <c r="O71" s="60" t="s">
        <v>335</v>
      </c>
      <c r="P71" s="168"/>
      <c r="Q71" s="164" t="s">
        <v>496</v>
      </c>
      <c r="R71" s="158"/>
    </row>
    <row r="72" spans="1:18" ht="12.75">
      <c r="A72" s="53" t="s">
        <v>238</v>
      </c>
      <c r="B72" s="54">
        <v>24</v>
      </c>
      <c r="C72" s="55" t="s">
        <v>1904</v>
      </c>
      <c r="D72" s="51" t="s">
        <v>1085</v>
      </c>
      <c r="E72" s="56" t="s">
        <v>1905</v>
      </c>
      <c r="F72" s="56" t="s">
        <v>1906</v>
      </c>
      <c r="G72" s="51" t="s">
        <v>2316</v>
      </c>
      <c r="H72" s="56" t="s">
        <v>2317</v>
      </c>
      <c r="I72" s="203" t="s">
        <v>2318</v>
      </c>
      <c r="J72" s="51" t="s">
        <v>610</v>
      </c>
      <c r="K72" s="56" t="s">
        <v>97</v>
      </c>
      <c r="L72" s="203" t="s">
        <v>106</v>
      </c>
      <c r="M72" s="56" t="s">
        <v>2287</v>
      </c>
      <c r="N72" s="56" t="s">
        <v>961</v>
      </c>
      <c r="O72" s="56" t="s">
        <v>962</v>
      </c>
      <c r="P72" s="167" t="s">
        <v>2582</v>
      </c>
      <c r="Q72" s="166" t="s">
        <v>497</v>
      </c>
      <c r="R72" s="158"/>
    </row>
    <row r="73" spans="1:18" ht="12.75">
      <c r="A73" s="57" t="s">
        <v>2548</v>
      </c>
      <c r="B73" s="58"/>
      <c r="C73" s="59" t="s">
        <v>995</v>
      </c>
      <c r="D73" s="52" t="s">
        <v>1907</v>
      </c>
      <c r="E73" s="60" t="s">
        <v>1119</v>
      </c>
      <c r="F73" s="60" t="s">
        <v>1908</v>
      </c>
      <c r="G73" s="52" t="s">
        <v>2436</v>
      </c>
      <c r="H73" s="60" t="s">
        <v>2334</v>
      </c>
      <c r="I73" s="205" t="s">
        <v>2437</v>
      </c>
      <c r="J73" s="52" t="s">
        <v>731</v>
      </c>
      <c r="K73" s="60" t="s">
        <v>2311</v>
      </c>
      <c r="L73" s="205" t="s">
        <v>774</v>
      </c>
      <c r="M73" s="60" t="s">
        <v>1067</v>
      </c>
      <c r="N73" s="60" t="s">
        <v>1900</v>
      </c>
      <c r="O73" s="60" t="s">
        <v>2432</v>
      </c>
      <c r="P73" s="168"/>
      <c r="Q73" s="164" t="s">
        <v>963</v>
      </c>
      <c r="R73" s="158"/>
    </row>
    <row r="74" spans="1:18" ht="12.75">
      <c r="A74" s="53" t="s">
        <v>336</v>
      </c>
      <c r="B74" s="54">
        <v>44</v>
      </c>
      <c r="C74" s="55" t="s">
        <v>1925</v>
      </c>
      <c r="D74" s="51" t="s">
        <v>1074</v>
      </c>
      <c r="E74" s="56" t="s">
        <v>1133</v>
      </c>
      <c r="F74" s="56" t="s">
        <v>1926</v>
      </c>
      <c r="G74" s="51" t="s">
        <v>1078</v>
      </c>
      <c r="H74" s="56" t="s">
        <v>2310</v>
      </c>
      <c r="I74" s="203" t="s">
        <v>2312</v>
      </c>
      <c r="J74" s="51" t="s">
        <v>118</v>
      </c>
      <c r="K74" s="56" t="s">
        <v>119</v>
      </c>
      <c r="L74" s="203" t="s">
        <v>120</v>
      </c>
      <c r="M74" s="56" t="s">
        <v>141</v>
      </c>
      <c r="N74" s="56" t="s">
        <v>2006</v>
      </c>
      <c r="O74" s="56" t="s">
        <v>142</v>
      </c>
      <c r="P74" s="167"/>
      <c r="Q74" s="166" t="s">
        <v>143</v>
      </c>
      <c r="R74" s="158"/>
    </row>
    <row r="75" spans="1:18" ht="12.75">
      <c r="A75" s="57" t="s">
        <v>2547</v>
      </c>
      <c r="B75" s="58"/>
      <c r="C75" s="59" t="s">
        <v>1340</v>
      </c>
      <c r="D75" s="52" t="s">
        <v>1927</v>
      </c>
      <c r="E75" s="60" t="s">
        <v>2628</v>
      </c>
      <c r="F75" s="60" t="s">
        <v>2634</v>
      </c>
      <c r="G75" s="52" t="s">
        <v>2379</v>
      </c>
      <c r="H75" s="60" t="s">
        <v>2308</v>
      </c>
      <c r="I75" s="205" t="s">
        <v>23</v>
      </c>
      <c r="J75" s="52" t="s">
        <v>760</v>
      </c>
      <c r="K75" s="60" t="s">
        <v>761</v>
      </c>
      <c r="L75" s="205" t="s">
        <v>668</v>
      </c>
      <c r="M75" s="60" t="s">
        <v>2629</v>
      </c>
      <c r="N75" s="60" t="s">
        <v>1026</v>
      </c>
      <c r="O75" s="60" t="s">
        <v>2295</v>
      </c>
      <c r="P75" s="168"/>
      <c r="Q75" s="164" t="s">
        <v>498</v>
      </c>
      <c r="R75" s="158"/>
    </row>
    <row r="76" spans="1:18" ht="12.75">
      <c r="A76" s="53" t="s">
        <v>337</v>
      </c>
      <c r="B76" s="54">
        <v>38</v>
      </c>
      <c r="C76" s="55" t="s">
        <v>1928</v>
      </c>
      <c r="D76" s="51" t="s">
        <v>1131</v>
      </c>
      <c r="E76" s="56" t="s">
        <v>1929</v>
      </c>
      <c r="F76" s="56" t="s">
        <v>1930</v>
      </c>
      <c r="G76" s="51" t="s">
        <v>1893</v>
      </c>
      <c r="H76" s="56" t="s">
        <v>1099</v>
      </c>
      <c r="I76" s="203" t="s">
        <v>2315</v>
      </c>
      <c r="J76" s="51" t="s">
        <v>111</v>
      </c>
      <c r="K76" s="56" t="s">
        <v>112</v>
      </c>
      <c r="L76" s="203" t="s">
        <v>113</v>
      </c>
      <c r="M76" s="56" t="s">
        <v>2330</v>
      </c>
      <c r="N76" s="56" t="s">
        <v>144</v>
      </c>
      <c r="O76" s="56" t="s">
        <v>145</v>
      </c>
      <c r="P76" s="167"/>
      <c r="Q76" s="166" t="s">
        <v>146</v>
      </c>
      <c r="R76" s="158"/>
    </row>
    <row r="77" spans="1:18" ht="12.75">
      <c r="A77" s="57" t="s">
        <v>2547</v>
      </c>
      <c r="B77" s="58"/>
      <c r="C77" s="59" t="s">
        <v>1480</v>
      </c>
      <c r="D77" s="52" t="s">
        <v>23</v>
      </c>
      <c r="E77" s="60" t="s">
        <v>1931</v>
      </c>
      <c r="F77" s="60" t="s">
        <v>1862</v>
      </c>
      <c r="G77" s="52" t="s">
        <v>2433</v>
      </c>
      <c r="H77" s="60" t="s">
        <v>2434</v>
      </c>
      <c r="I77" s="205" t="s">
        <v>2435</v>
      </c>
      <c r="J77" s="52" t="s">
        <v>1771</v>
      </c>
      <c r="K77" s="60" t="s">
        <v>24</v>
      </c>
      <c r="L77" s="205" t="s">
        <v>2626</v>
      </c>
      <c r="M77" s="60" t="s">
        <v>338</v>
      </c>
      <c r="N77" s="60" t="s">
        <v>1912</v>
      </c>
      <c r="O77" s="60" t="s">
        <v>1931</v>
      </c>
      <c r="P77" s="168"/>
      <c r="Q77" s="164" t="s">
        <v>499</v>
      </c>
      <c r="R77" s="158"/>
    </row>
    <row r="78" spans="1:18" ht="12.75">
      <c r="A78" s="53" t="s">
        <v>339</v>
      </c>
      <c r="B78" s="54">
        <v>34</v>
      </c>
      <c r="C78" s="55" t="s">
        <v>1936</v>
      </c>
      <c r="D78" s="51" t="s">
        <v>1100</v>
      </c>
      <c r="E78" s="56" t="s">
        <v>1937</v>
      </c>
      <c r="F78" s="56" t="s">
        <v>1875</v>
      </c>
      <c r="G78" s="51" t="s">
        <v>1893</v>
      </c>
      <c r="H78" s="56" t="s">
        <v>2310</v>
      </c>
      <c r="I78" s="203" t="s">
        <v>1853</v>
      </c>
      <c r="J78" s="51" t="s">
        <v>121</v>
      </c>
      <c r="K78" s="56" t="s">
        <v>606</v>
      </c>
      <c r="L78" s="203" t="s">
        <v>607</v>
      </c>
      <c r="M78" s="56" t="s">
        <v>2330</v>
      </c>
      <c r="N78" s="56" t="s">
        <v>147</v>
      </c>
      <c r="O78" s="56" t="s">
        <v>66</v>
      </c>
      <c r="P78" s="167" t="s">
        <v>2582</v>
      </c>
      <c r="Q78" s="166" t="s">
        <v>500</v>
      </c>
      <c r="R78" s="158"/>
    </row>
    <row r="79" spans="1:18" ht="12.75">
      <c r="A79" s="57" t="s">
        <v>2548</v>
      </c>
      <c r="B79" s="58"/>
      <c r="C79" s="59" t="s">
        <v>2551</v>
      </c>
      <c r="D79" s="52" t="s">
        <v>1938</v>
      </c>
      <c r="E79" s="60" t="s">
        <v>1939</v>
      </c>
      <c r="F79" s="60" t="s">
        <v>1816</v>
      </c>
      <c r="G79" s="52" t="s">
        <v>1815</v>
      </c>
      <c r="H79" s="60" t="s">
        <v>2428</v>
      </c>
      <c r="I79" s="205" t="s">
        <v>2429</v>
      </c>
      <c r="J79" s="52" t="s">
        <v>2599</v>
      </c>
      <c r="K79" s="60" t="s">
        <v>2627</v>
      </c>
      <c r="L79" s="205" t="s">
        <v>2446</v>
      </c>
      <c r="M79" s="60" t="s">
        <v>340</v>
      </c>
      <c r="N79" s="60" t="s">
        <v>1885</v>
      </c>
      <c r="O79" s="60" t="s">
        <v>234</v>
      </c>
      <c r="P79" s="168"/>
      <c r="Q79" s="164" t="s">
        <v>148</v>
      </c>
      <c r="R79" s="158"/>
    </row>
    <row r="80" spans="1:18" ht="12.75">
      <c r="A80" s="53" t="s">
        <v>341</v>
      </c>
      <c r="B80" s="54">
        <v>33</v>
      </c>
      <c r="C80" s="55" t="s">
        <v>1828</v>
      </c>
      <c r="D80" s="51" t="s">
        <v>1829</v>
      </c>
      <c r="E80" s="56" t="s">
        <v>1830</v>
      </c>
      <c r="F80" s="56" t="s">
        <v>1831</v>
      </c>
      <c r="G80" s="51" t="s">
        <v>2305</v>
      </c>
      <c r="H80" s="56" t="s">
        <v>2306</v>
      </c>
      <c r="I80" s="203" t="s">
        <v>2307</v>
      </c>
      <c r="J80" s="51" t="s">
        <v>115</v>
      </c>
      <c r="K80" s="56" t="s">
        <v>116</v>
      </c>
      <c r="L80" s="203" t="s">
        <v>117</v>
      </c>
      <c r="M80" s="56" t="s">
        <v>149</v>
      </c>
      <c r="N80" s="56" t="s">
        <v>82</v>
      </c>
      <c r="O80" s="56" t="s">
        <v>150</v>
      </c>
      <c r="P80" s="167" t="s">
        <v>2582</v>
      </c>
      <c r="Q80" s="166" t="s">
        <v>151</v>
      </c>
      <c r="R80" s="158"/>
    </row>
    <row r="81" spans="1:18" ht="12.75">
      <c r="A81" s="57" t="s">
        <v>2547</v>
      </c>
      <c r="B81" s="58"/>
      <c r="C81" s="59" t="s">
        <v>1340</v>
      </c>
      <c r="D81" s="52" t="s">
        <v>2565</v>
      </c>
      <c r="E81" s="60" t="s">
        <v>1832</v>
      </c>
      <c r="F81" s="60" t="s">
        <v>1833</v>
      </c>
      <c r="G81" s="52" t="s">
        <v>2183</v>
      </c>
      <c r="H81" s="60" t="s">
        <v>2426</v>
      </c>
      <c r="I81" s="205" t="s">
        <v>2427</v>
      </c>
      <c r="J81" s="52" t="s">
        <v>2331</v>
      </c>
      <c r="K81" s="60" t="s">
        <v>668</v>
      </c>
      <c r="L81" s="205" t="s">
        <v>770</v>
      </c>
      <c r="M81" s="60" t="s">
        <v>2433</v>
      </c>
      <c r="N81" s="60" t="s">
        <v>1953</v>
      </c>
      <c r="O81" s="60" t="s">
        <v>2413</v>
      </c>
      <c r="P81" s="168"/>
      <c r="Q81" s="164" t="s">
        <v>501</v>
      </c>
      <c r="R81" s="158"/>
    </row>
    <row r="82" spans="1:18" ht="12.75">
      <c r="A82" s="53" t="s">
        <v>343</v>
      </c>
      <c r="B82" s="54">
        <v>26</v>
      </c>
      <c r="C82" s="55" t="s">
        <v>2046</v>
      </c>
      <c r="D82" s="51" t="s">
        <v>2047</v>
      </c>
      <c r="E82" s="56" t="s">
        <v>1139</v>
      </c>
      <c r="F82" s="56" t="s">
        <v>2048</v>
      </c>
      <c r="G82" s="51" t="s">
        <v>2323</v>
      </c>
      <c r="H82" s="56" t="s">
        <v>1996</v>
      </c>
      <c r="I82" s="203" t="s">
        <v>2328</v>
      </c>
      <c r="J82" s="51" t="s">
        <v>611</v>
      </c>
      <c r="K82" s="56" t="s">
        <v>2112</v>
      </c>
      <c r="L82" s="203" t="s">
        <v>612</v>
      </c>
      <c r="M82" s="56" t="s">
        <v>1902</v>
      </c>
      <c r="N82" s="56" t="s">
        <v>965</v>
      </c>
      <c r="O82" s="56" t="s">
        <v>966</v>
      </c>
      <c r="P82" s="167" t="s">
        <v>2582</v>
      </c>
      <c r="Q82" s="166" t="s">
        <v>502</v>
      </c>
      <c r="R82" s="158"/>
    </row>
    <row r="83" spans="1:18" ht="12.75">
      <c r="A83" s="57" t="s">
        <v>2547</v>
      </c>
      <c r="B83" s="58"/>
      <c r="C83" s="59" t="s">
        <v>2560</v>
      </c>
      <c r="D83" s="52" t="s">
        <v>2644</v>
      </c>
      <c r="E83" s="60" t="s">
        <v>2448</v>
      </c>
      <c r="F83" s="60" t="s">
        <v>2050</v>
      </c>
      <c r="G83" s="52" t="s">
        <v>2449</v>
      </c>
      <c r="H83" s="60" t="s">
        <v>2340</v>
      </c>
      <c r="I83" s="205" t="s">
        <v>2349</v>
      </c>
      <c r="J83" s="52" t="s">
        <v>2611</v>
      </c>
      <c r="K83" s="60" t="s">
        <v>775</v>
      </c>
      <c r="L83" s="205" t="s">
        <v>776</v>
      </c>
      <c r="M83" s="60" t="s">
        <v>184</v>
      </c>
      <c r="N83" s="60" t="s">
        <v>1772</v>
      </c>
      <c r="O83" s="60" t="s">
        <v>342</v>
      </c>
      <c r="P83" s="168"/>
      <c r="Q83" s="164" t="s">
        <v>967</v>
      </c>
      <c r="R83" s="158"/>
    </row>
    <row r="84" spans="1:18" ht="12.75">
      <c r="A84" s="53" t="s">
        <v>344</v>
      </c>
      <c r="B84" s="54">
        <v>89</v>
      </c>
      <c r="C84" s="55" t="s">
        <v>1921</v>
      </c>
      <c r="D84" s="51" t="s">
        <v>1127</v>
      </c>
      <c r="E84" s="56" t="s">
        <v>1079</v>
      </c>
      <c r="F84" s="56" t="s">
        <v>1922</v>
      </c>
      <c r="G84" s="51" t="s">
        <v>1093</v>
      </c>
      <c r="H84" s="56" t="s">
        <v>2419</v>
      </c>
      <c r="I84" s="203" t="s">
        <v>2420</v>
      </c>
      <c r="J84" s="51" t="s">
        <v>757</v>
      </c>
      <c r="K84" s="56" t="s">
        <v>2176</v>
      </c>
      <c r="L84" s="203" t="s">
        <v>758</v>
      </c>
      <c r="M84" s="56" t="s">
        <v>345</v>
      </c>
      <c r="N84" s="56" t="s">
        <v>851</v>
      </c>
      <c r="O84" s="56" t="s">
        <v>210</v>
      </c>
      <c r="P84" s="167" t="s">
        <v>2582</v>
      </c>
      <c r="Q84" s="166" t="s">
        <v>503</v>
      </c>
      <c r="R84" s="158"/>
    </row>
    <row r="85" spans="1:18" ht="12.75">
      <c r="A85" s="57" t="s">
        <v>2548</v>
      </c>
      <c r="B85" s="58"/>
      <c r="C85" s="59" t="s">
        <v>1340</v>
      </c>
      <c r="D85" s="52" t="s">
        <v>1025</v>
      </c>
      <c r="E85" s="60" t="s">
        <v>1923</v>
      </c>
      <c r="F85" s="60" t="s">
        <v>1924</v>
      </c>
      <c r="G85" s="52" t="s">
        <v>2421</v>
      </c>
      <c r="H85" s="60" t="s">
        <v>2422</v>
      </c>
      <c r="I85" s="205" t="s">
        <v>2423</v>
      </c>
      <c r="J85" s="52" t="s">
        <v>2008</v>
      </c>
      <c r="K85" s="60" t="s">
        <v>759</v>
      </c>
      <c r="L85" s="205" t="s">
        <v>2349</v>
      </c>
      <c r="M85" s="60" t="s">
        <v>2159</v>
      </c>
      <c r="N85" s="60" t="s">
        <v>2447</v>
      </c>
      <c r="O85" s="60" t="s">
        <v>1977</v>
      </c>
      <c r="P85" s="168"/>
      <c r="Q85" s="164" t="s">
        <v>346</v>
      </c>
      <c r="R85" s="158"/>
    </row>
    <row r="86" spans="1:18" ht="12.75">
      <c r="A86" s="53" t="s">
        <v>177</v>
      </c>
      <c r="B86" s="54">
        <v>55</v>
      </c>
      <c r="C86" s="55" t="s">
        <v>1887</v>
      </c>
      <c r="D86" s="51" t="s">
        <v>1888</v>
      </c>
      <c r="E86" s="56" t="s">
        <v>1889</v>
      </c>
      <c r="F86" s="56" t="s">
        <v>1890</v>
      </c>
      <c r="G86" s="51" t="s">
        <v>2146</v>
      </c>
      <c r="H86" s="56" t="s">
        <v>1131</v>
      </c>
      <c r="I86" s="203" t="s">
        <v>2304</v>
      </c>
      <c r="J86" s="51" t="s">
        <v>608</v>
      </c>
      <c r="K86" s="56" t="s">
        <v>609</v>
      </c>
      <c r="L86" s="203" t="s">
        <v>1782</v>
      </c>
      <c r="M86" s="56" t="s">
        <v>152</v>
      </c>
      <c r="N86" s="56" t="s">
        <v>153</v>
      </c>
      <c r="O86" s="56" t="s">
        <v>154</v>
      </c>
      <c r="P86" s="167"/>
      <c r="Q86" s="166" t="s">
        <v>155</v>
      </c>
      <c r="R86" s="158"/>
    </row>
    <row r="87" spans="1:18" ht="12.75">
      <c r="A87" s="57" t="s">
        <v>2547</v>
      </c>
      <c r="B87" s="58"/>
      <c r="C87" s="59" t="s">
        <v>1347</v>
      </c>
      <c r="D87" s="52" t="s">
        <v>1891</v>
      </c>
      <c r="E87" s="60" t="s">
        <v>2595</v>
      </c>
      <c r="F87" s="60" t="s">
        <v>2605</v>
      </c>
      <c r="G87" s="52" t="s">
        <v>2425</v>
      </c>
      <c r="H87" s="60" t="s">
        <v>2632</v>
      </c>
      <c r="I87" s="205" t="s">
        <v>1865</v>
      </c>
      <c r="J87" s="52" t="s">
        <v>1891</v>
      </c>
      <c r="K87" s="60" t="s">
        <v>2601</v>
      </c>
      <c r="L87" s="205" t="s">
        <v>655</v>
      </c>
      <c r="M87" s="60" t="s">
        <v>1938</v>
      </c>
      <c r="N87" s="60" t="s">
        <v>2654</v>
      </c>
      <c r="O87" s="60" t="s">
        <v>397</v>
      </c>
      <c r="P87" s="168"/>
      <c r="Q87" s="164" t="s">
        <v>504</v>
      </c>
      <c r="R87" s="158"/>
    </row>
    <row r="88" spans="1:18" ht="12.75">
      <c r="A88" s="53" t="s">
        <v>244</v>
      </c>
      <c r="B88" s="54">
        <v>48</v>
      </c>
      <c r="C88" s="55" t="s">
        <v>1975</v>
      </c>
      <c r="D88" s="51" t="s">
        <v>1128</v>
      </c>
      <c r="E88" s="56" t="s">
        <v>1154</v>
      </c>
      <c r="F88" s="56" t="s">
        <v>1976</v>
      </c>
      <c r="G88" s="51" t="s">
        <v>2325</v>
      </c>
      <c r="H88" s="56" t="s">
        <v>1981</v>
      </c>
      <c r="I88" s="203" t="s">
        <v>2326</v>
      </c>
      <c r="J88" s="51" t="s">
        <v>617</v>
      </c>
      <c r="K88" s="56" t="s">
        <v>103</v>
      </c>
      <c r="L88" s="203" t="s">
        <v>618</v>
      </c>
      <c r="M88" s="56" t="s">
        <v>156</v>
      </c>
      <c r="N88" s="56" t="s">
        <v>157</v>
      </c>
      <c r="O88" s="56" t="s">
        <v>158</v>
      </c>
      <c r="P88" s="167"/>
      <c r="Q88" s="166" t="s">
        <v>159</v>
      </c>
      <c r="R88" s="158"/>
    </row>
    <row r="89" spans="1:18" ht="12.75">
      <c r="A89" s="57" t="s">
        <v>2548</v>
      </c>
      <c r="B89" s="58"/>
      <c r="C89" s="59" t="s">
        <v>1382</v>
      </c>
      <c r="D89" s="52" t="s">
        <v>1977</v>
      </c>
      <c r="E89" s="60" t="s">
        <v>1978</v>
      </c>
      <c r="F89" s="60" t="s">
        <v>1979</v>
      </c>
      <c r="G89" s="52" t="s">
        <v>2030</v>
      </c>
      <c r="H89" s="60" t="s">
        <v>2440</v>
      </c>
      <c r="I89" s="205" t="s">
        <v>2441</v>
      </c>
      <c r="J89" s="52" t="s">
        <v>778</v>
      </c>
      <c r="K89" s="60" t="s">
        <v>779</v>
      </c>
      <c r="L89" s="205" t="s">
        <v>2331</v>
      </c>
      <c r="M89" s="60" t="s">
        <v>778</v>
      </c>
      <c r="N89" s="60" t="s">
        <v>2470</v>
      </c>
      <c r="O89" s="60" t="s">
        <v>180</v>
      </c>
      <c r="P89" s="168"/>
      <c r="Q89" s="164" t="s">
        <v>505</v>
      </c>
      <c r="R89" s="158"/>
    </row>
    <row r="90" spans="1:18" ht="12.75">
      <c r="A90" s="53" t="s">
        <v>347</v>
      </c>
      <c r="B90" s="54">
        <v>82</v>
      </c>
      <c r="C90" s="55" t="s">
        <v>1909</v>
      </c>
      <c r="D90" s="51" t="s">
        <v>1910</v>
      </c>
      <c r="E90" s="56" t="s">
        <v>1112</v>
      </c>
      <c r="F90" s="56" t="s">
        <v>1911</v>
      </c>
      <c r="G90" s="51" t="s">
        <v>1015</v>
      </c>
      <c r="H90" s="56" t="s">
        <v>1110</v>
      </c>
      <c r="I90" s="203" t="s">
        <v>2424</v>
      </c>
      <c r="J90" s="51" t="s">
        <v>757</v>
      </c>
      <c r="K90" s="56" t="s">
        <v>87</v>
      </c>
      <c r="L90" s="203" t="s">
        <v>771</v>
      </c>
      <c r="M90" s="56" t="s">
        <v>348</v>
      </c>
      <c r="N90" s="56" t="s">
        <v>195</v>
      </c>
      <c r="O90" s="56" t="s">
        <v>852</v>
      </c>
      <c r="P90" s="167"/>
      <c r="Q90" s="166" t="s">
        <v>349</v>
      </c>
      <c r="R90" s="158"/>
    </row>
    <row r="91" spans="1:18" ht="12.75">
      <c r="A91" s="57" t="s">
        <v>2548</v>
      </c>
      <c r="B91" s="58"/>
      <c r="C91" s="59" t="s">
        <v>2557</v>
      </c>
      <c r="D91" s="52" t="s">
        <v>1912</v>
      </c>
      <c r="E91" s="60" t="s">
        <v>1913</v>
      </c>
      <c r="F91" s="60" t="s">
        <v>1914</v>
      </c>
      <c r="G91" s="52" t="s">
        <v>1895</v>
      </c>
      <c r="H91" s="60" t="s">
        <v>1124</v>
      </c>
      <c r="I91" s="205" t="s">
        <v>1858</v>
      </c>
      <c r="J91" s="52" t="s">
        <v>2008</v>
      </c>
      <c r="K91" s="60" t="s">
        <v>772</v>
      </c>
      <c r="L91" s="205" t="s">
        <v>773</v>
      </c>
      <c r="M91" s="60" t="s">
        <v>2334</v>
      </c>
      <c r="N91" s="60" t="s">
        <v>350</v>
      </c>
      <c r="O91" s="60" t="s">
        <v>655</v>
      </c>
      <c r="P91" s="168"/>
      <c r="Q91" s="164" t="s">
        <v>506</v>
      </c>
      <c r="R91" s="158"/>
    </row>
    <row r="92" spans="1:18" ht="12.75">
      <c r="A92" s="53" t="s">
        <v>507</v>
      </c>
      <c r="B92" s="54">
        <v>87</v>
      </c>
      <c r="C92" s="55" t="s">
        <v>1844</v>
      </c>
      <c r="D92" s="51" t="s">
        <v>1092</v>
      </c>
      <c r="E92" s="56" t="s">
        <v>1845</v>
      </c>
      <c r="F92" s="56" t="s">
        <v>22</v>
      </c>
      <c r="G92" s="51" t="s">
        <v>2288</v>
      </c>
      <c r="H92" s="56" t="s">
        <v>2411</v>
      </c>
      <c r="I92" s="203" t="s">
        <v>2412</v>
      </c>
      <c r="J92" s="51" t="s">
        <v>742</v>
      </c>
      <c r="K92" s="56" t="s">
        <v>743</v>
      </c>
      <c r="L92" s="203" t="s">
        <v>744</v>
      </c>
      <c r="M92" s="56" t="s">
        <v>351</v>
      </c>
      <c r="N92" s="56" t="s">
        <v>352</v>
      </c>
      <c r="O92" s="56" t="s">
        <v>353</v>
      </c>
      <c r="P92" s="167"/>
      <c r="Q92" s="166" t="s">
        <v>354</v>
      </c>
      <c r="R92" s="158"/>
    </row>
    <row r="93" spans="1:18" ht="12.75">
      <c r="A93" s="57" t="s">
        <v>2548</v>
      </c>
      <c r="B93" s="58"/>
      <c r="C93" s="59" t="s">
        <v>2585</v>
      </c>
      <c r="D93" s="52" t="s">
        <v>1846</v>
      </c>
      <c r="E93" s="60" t="s">
        <v>2657</v>
      </c>
      <c r="F93" s="60" t="s">
        <v>1847</v>
      </c>
      <c r="G93" s="52" t="s">
        <v>2632</v>
      </c>
      <c r="H93" s="60" t="s">
        <v>2160</v>
      </c>
      <c r="I93" s="205" t="s">
        <v>1118</v>
      </c>
      <c r="J93" s="52" t="s">
        <v>745</v>
      </c>
      <c r="K93" s="60" t="s">
        <v>36</v>
      </c>
      <c r="L93" s="205" t="s">
        <v>746</v>
      </c>
      <c r="M93" s="60" t="s">
        <v>2340</v>
      </c>
      <c r="N93" s="60" t="s">
        <v>668</v>
      </c>
      <c r="O93" s="60" t="s">
        <v>508</v>
      </c>
      <c r="P93" s="168"/>
      <c r="Q93" s="164" t="s">
        <v>509</v>
      </c>
      <c r="R93" s="158"/>
    </row>
    <row r="94" spans="1:18" ht="12.75">
      <c r="A94" s="53" t="s">
        <v>249</v>
      </c>
      <c r="B94" s="54">
        <v>35</v>
      </c>
      <c r="C94" s="55" t="s">
        <v>2041</v>
      </c>
      <c r="D94" s="51" t="s">
        <v>2042</v>
      </c>
      <c r="E94" s="56" t="s">
        <v>2043</v>
      </c>
      <c r="F94" s="56" t="s">
        <v>2044</v>
      </c>
      <c r="G94" s="51" t="s">
        <v>1106</v>
      </c>
      <c r="H94" s="56" t="s">
        <v>1279</v>
      </c>
      <c r="I94" s="203" t="s">
        <v>2322</v>
      </c>
      <c r="J94" s="51" t="s">
        <v>111</v>
      </c>
      <c r="K94" s="56" t="s">
        <v>2370</v>
      </c>
      <c r="L94" s="203" t="s">
        <v>633</v>
      </c>
      <c r="M94" s="56" t="s">
        <v>160</v>
      </c>
      <c r="N94" s="56" t="s">
        <v>161</v>
      </c>
      <c r="O94" s="56" t="s">
        <v>162</v>
      </c>
      <c r="P94" s="167" t="s">
        <v>510</v>
      </c>
      <c r="Q94" s="166" t="s">
        <v>511</v>
      </c>
      <c r="R94" s="158"/>
    </row>
    <row r="95" spans="1:18" ht="12.75">
      <c r="A95" s="57" t="s">
        <v>2547</v>
      </c>
      <c r="B95" s="58"/>
      <c r="C95" s="59" t="s">
        <v>1444</v>
      </c>
      <c r="D95" s="52" t="s">
        <v>2045</v>
      </c>
      <c r="E95" s="60" t="s">
        <v>1768</v>
      </c>
      <c r="F95" s="60" t="s">
        <v>2610</v>
      </c>
      <c r="G95" s="52" t="s">
        <v>1772</v>
      </c>
      <c r="H95" s="60" t="s">
        <v>1025</v>
      </c>
      <c r="I95" s="205" t="s">
        <v>2433</v>
      </c>
      <c r="J95" s="52" t="s">
        <v>1771</v>
      </c>
      <c r="K95" s="60" t="s">
        <v>783</v>
      </c>
      <c r="L95" s="205" t="s">
        <v>616</v>
      </c>
      <c r="M95" s="60" t="s">
        <v>2661</v>
      </c>
      <c r="N95" s="60" t="s">
        <v>13</v>
      </c>
      <c r="O95" s="60" t="s">
        <v>14</v>
      </c>
      <c r="P95" s="168"/>
      <c r="Q95" s="164" t="s">
        <v>163</v>
      </c>
      <c r="R95" s="158"/>
    </row>
    <row r="96" spans="1:18" ht="12.75">
      <c r="A96" s="53" t="s">
        <v>355</v>
      </c>
      <c r="B96" s="54">
        <v>49</v>
      </c>
      <c r="C96" s="55" t="s">
        <v>2009</v>
      </c>
      <c r="D96" s="51" t="s">
        <v>2010</v>
      </c>
      <c r="E96" s="56" t="s">
        <v>1889</v>
      </c>
      <c r="F96" s="56" t="s">
        <v>2011</v>
      </c>
      <c r="G96" s="51" t="s">
        <v>2320</v>
      </c>
      <c r="H96" s="56" t="s">
        <v>2337</v>
      </c>
      <c r="I96" s="203" t="s">
        <v>2294</v>
      </c>
      <c r="J96" s="51" t="s">
        <v>625</v>
      </c>
      <c r="K96" s="56" t="s">
        <v>626</v>
      </c>
      <c r="L96" s="203" t="s">
        <v>627</v>
      </c>
      <c r="M96" s="56" t="s">
        <v>164</v>
      </c>
      <c r="N96" s="56" t="s">
        <v>1125</v>
      </c>
      <c r="O96" s="56" t="s">
        <v>165</v>
      </c>
      <c r="P96" s="167"/>
      <c r="Q96" s="166" t="s">
        <v>166</v>
      </c>
      <c r="R96" s="158"/>
    </row>
    <row r="97" spans="1:18" ht="12.75">
      <c r="A97" s="57" t="s">
        <v>2547</v>
      </c>
      <c r="B97" s="58"/>
      <c r="C97" s="59" t="s">
        <v>1340</v>
      </c>
      <c r="D97" s="52" t="s">
        <v>2012</v>
      </c>
      <c r="E97" s="60" t="s">
        <v>2595</v>
      </c>
      <c r="F97" s="60" t="s">
        <v>2013</v>
      </c>
      <c r="G97" s="52" t="s">
        <v>1026</v>
      </c>
      <c r="H97" s="60" t="s">
        <v>2168</v>
      </c>
      <c r="I97" s="205" t="s">
        <v>2413</v>
      </c>
      <c r="J97" s="52" t="s">
        <v>1769</v>
      </c>
      <c r="K97" s="60" t="s">
        <v>2413</v>
      </c>
      <c r="L97" s="205" t="s">
        <v>2300</v>
      </c>
      <c r="M97" s="60" t="s">
        <v>29</v>
      </c>
      <c r="N97" s="60" t="s">
        <v>770</v>
      </c>
      <c r="O97" s="60" t="s">
        <v>2440</v>
      </c>
      <c r="P97" s="159"/>
      <c r="Q97" s="165" t="s">
        <v>512</v>
      </c>
      <c r="R97" s="158"/>
    </row>
    <row r="98" spans="1:18" ht="12.75">
      <c r="A98" s="53" t="s">
        <v>356</v>
      </c>
      <c r="B98" s="54">
        <v>52</v>
      </c>
      <c r="C98" s="55" t="s">
        <v>1951</v>
      </c>
      <c r="D98" s="51" t="s">
        <v>1952</v>
      </c>
      <c r="E98" s="56" t="s">
        <v>1143</v>
      </c>
      <c r="F98" s="56" t="s">
        <v>1942</v>
      </c>
      <c r="G98" s="51" t="s">
        <v>2180</v>
      </c>
      <c r="H98" s="56" t="s">
        <v>1320</v>
      </c>
      <c r="I98" s="203" t="s">
        <v>2333</v>
      </c>
      <c r="J98" s="51" t="s">
        <v>621</v>
      </c>
      <c r="K98" s="56" t="s">
        <v>622</v>
      </c>
      <c r="L98" s="203" t="s">
        <v>623</v>
      </c>
      <c r="M98" s="56" t="s">
        <v>167</v>
      </c>
      <c r="N98" s="56" t="s">
        <v>168</v>
      </c>
      <c r="O98" s="56" t="s">
        <v>169</v>
      </c>
      <c r="P98" s="167"/>
      <c r="Q98" s="166" t="s">
        <v>170</v>
      </c>
      <c r="R98" s="158"/>
    </row>
    <row r="99" spans="1:18" ht="12.75">
      <c r="A99" s="57" t="s">
        <v>2548</v>
      </c>
      <c r="B99" s="58"/>
      <c r="C99" s="59" t="s">
        <v>2586</v>
      </c>
      <c r="D99" s="52" t="s">
        <v>1953</v>
      </c>
      <c r="E99" s="60" t="s">
        <v>1954</v>
      </c>
      <c r="F99" s="60" t="s">
        <v>1955</v>
      </c>
      <c r="G99" s="52" t="s">
        <v>2463</v>
      </c>
      <c r="H99" s="60" t="s">
        <v>2159</v>
      </c>
      <c r="I99" s="205" t="s">
        <v>2464</v>
      </c>
      <c r="J99" s="52" t="s">
        <v>36</v>
      </c>
      <c r="K99" s="60" t="s">
        <v>646</v>
      </c>
      <c r="L99" s="205" t="s">
        <v>114</v>
      </c>
      <c r="M99" s="60" t="s">
        <v>2470</v>
      </c>
      <c r="N99" s="60" t="s">
        <v>236</v>
      </c>
      <c r="O99" s="60" t="s">
        <v>185</v>
      </c>
      <c r="P99" s="168"/>
      <c r="Q99" s="164" t="s">
        <v>513</v>
      </c>
      <c r="R99" s="158"/>
    </row>
    <row r="100" spans="1:18" ht="12.75">
      <c r="A100" s="53" t="s">
        <v>190</v>
      </c>
      <c r="B100" s="54">
        <v>101</v>
      </c>
      <c r="C100" s="55" t="s">
        <v>1901</v>
      </c>
      <c r="D100" s="51" t="s">
        <v>1015</v>
      </c>
      <c r="E100" s="56" t="s">
        <v>1100</v>
      </c>
      <c r="F100" s="56" t="s">
        <v>1902</v>
      </c>
      <c r="G100" s="51" t="s">
        <v>1271</v>
      </c>
      <c r="H100" s="56" t="s">
        <v>1049</v>
      </c>
      <c r="I100" s="203" t="s">
        <v>2417</v>
      </c>
      <c r="J100" s="51" t="s">
        <v>1819</v>
      </c>
      <c r="K100" s="56" t="s">
        <v>762</v>
      </c>
      <c r="L100" s="203" t="s">
        <v>763</v>
      </c>
      <c r="M100" s="56" t="s">
        <v>2307</v>
      </c>
      <c r="N100" s="56" t="s">
        <v>758</v>
      </c>
      <c r="O100" s="56" t="s">
        <v>398</v>
      </c>
      <c r="P100" s="167"/>
      <c r="Q100" s="166" t="s">
        <v>399</v>
      </c>
      <c r="R100" s="158"/>
    </row>
    <row r="101" spans="1:18" ht="12.75">
      <c r="A101" s="57" t="s">
        <v>2555</v>
      </c>
      <c r="B101" s="58"/>
      <c r="C101" s="59" t="s">
        <v>2623</v>
      </c>
      <c r="D101" s="52" t="s">
        <v>1018</v>
      </c>
      <c r="E101" s="60" t="s">
        <v>1903</v>
      </c>
      <c r="F101" s="60" t="s">
        <v>1142</v>
      </c>
      <c r="G101" s="52" t="s">
        <v>2658</v>
      </c>
      <c r="H101" s="60" t="s">
        <v>2630</v>
      </c>
      <c r="I101" s="205" t="s">
        <v>1145</v>
      </c>
      <c r="J101" s="52" t="s">
        <v>632</v>
      </c>
      <c r="K101" s="60" t="s">
        <v>764</v>
      </c>
      <c r="L101" s="205" t="s">
        <v>2640</v>
      </c>
      <c r="M101" s="60" t="s">
        <v>334</v>
      </c>
      <c r="N101" s="60" t="s">
        <v>781</v>
      </c>
      <c r="O101" s="60" t="s">
        <v>400</v>
      </c>
      <c r="P101" s="168"/>
      <c r="Q101" s="164" t="s">
        <v>514</v>
      </c>
      <c r="R101" s="158"/>
    </row>
    <row r="102" spans="1:18" ht="12.75">
      <c r="A102" s="53" t="s">
        <v>357</v>
      </c>
      <c r="B102" s="54">
        <v>54</v>
      </c>
      <c r="C102" s="55" t="s">
        <v>1993</v>
      </c>
      <c r="D102" s="51" t="s">
        <v>1122</v>
      </c>
      <c r="E102" s="56" t="s">
        <v>1994</v>
      </c>
      <c r="F102" s="56" t="s">
        <v>1995</v>
      </c>
      <c r="G102" s="51" t="s">
        <v>1893</v>
      </c>
      <c r="H102" s="56" t="s">
        <v>1286</v>
      </c>
      <c r="I102" s="203" t="s">
        <v>2319</v>
      </c>
      <c r="J102" s="51" t="s">
        <v>102</v>
      </c>
      <c r="K102" s="56" t="s">
        <v>619</v>
      </c>
      <c r="L102" s="203" t="s">
        <v>620</v>
      </c>
      <c r="M102" s="56" t="s">
        <v>171</v>
      </c>
      <c r="N102" s="56" t="s">
        <v>172</v>
      </c>
      <c r="O102" s="56" t="s">
        <v>173</v>
      </c>
      <c r="P102" s="167"/>
      <c r="Q102" s="166" t="s">
        <v>174</v>
      </c>
      <c r="R102" s="158"/>
    </row>
    <row r="103" spans="1:18" ht="12.75">
      <c r="A103" s="57" t="s">
        <v>2554</v>
      </c>
      <c r="B103" s="58"/>
      <c r="C103" s="59" t="s">
        <v>1480</v>
      </c>
      <c r="D103" s="52" t="s">
        <v>1003</v>
      </c>
      <c r="E103" s="60" t="s">
        <v>1296</v>
      </c>
      <c r="F103" s="60" t="s">
        <v>1302</v>
      </c>
      <c r="G103" s="52" t="s">
        <v>37</v>
      </c>
      <c r="H103" s="60" t="s">
        <v>2606</v>
      </c>
      <c r="I103" s="205" t="s">
        <v>1073</v>
      </c>
      <c r="J103" s="52" t="s">
        <v>2615</v>
      </c>
      <c r="K103" s="60" t="s">
        <v>780</v>
      </c>
      <c r="L103" s="205" t="s">
        <v>38</v>
      </c>
      <c r="M103" s="60" t="s">
        <v>401</v>
      </c>
      <c r="N103" s="60" t="s">
        <v>358</v>
      </c>
      <c r="O103" s="60" t="s">
        <v>43</v>
      </c>
      <c r="P103" s="168"/>
      <c r="Q103" s="164" t="s">
        <v>515</v>
      </c>
      <c r="R103" s="158"/>
    </row>
    <row r="104" spans="1:18" ht="12.75">
      <c r="A104" s="53" t="s">
        <v>516</v>
      </c>
      <c r="B104" s="54">
        <v>12</v>
      </c>
      <c r="C104" s="55" t="s">
        <v>2668</v>
      </c>
      <c r="D104" s="51" t="s">
        <v>1971</v>
      </c>
      <c r="E104" s="56" t="s">
        <v>1267</v>
      </c>
      <c r="F104" s="56" t="s">
        <v>1972</v>
      </c>
      <c r="G104" s="51" t="s">
        <v>1103</v>
      </c>
      <c r="H104" s="56" t="s">
        <v>1149</v>
      </c>
      <c r="I104" s="203" t="s">
        <v>2336</v>
      </c>
      <c r="J104" s="51" t="s">
        <v>613</v>
      </c>
      <c r="K104" s="56" t="s">
        <v>614</v>
      </c>
      <c r="L104" s="203" t="s">
        <v>615</v>
      </c>
      <c r="M104" s="56" t="s">
        <v>1949</v>
      </c>
      <c r="N104" s="56" t="s">
        <v>906</v>
      </c>
      <c r="O104" s="56" t="s">
        <v>2287</v>
      </c>
      <c r="P104" s="167" t="s">
        <v>2582</v>
      </c>
      <c r="Q104" s="166" t="s">
        <v>517</v>
      </c>
      <c r="R104" s="158"/>
    </row>
    <row r="105" spans="1:18" ht="12.75">
      <c r="A105" s="57" t="s">
        <v>2550</v>
      </c>
      <c r="B105" s="58"/>
      <c r="C105" s="59" t="s">
        <v>1368</v>
      </c>
      <c r="D105" s="52" t="s">
        <v>1268</v>
      </c>
      <c r="E105" s="60" t="s">
        <v>1973</v>
      </c>
      <c r="F105" s="60" t="s">
        <v>1974</v>
      </c>
      <c r="G105" s="52" t="s">
        <v>2465</v>
      </c>
      <c r="H105" s="60" t="s">
        <v>2466</v>
      </c>
      <c r="I105" s="205" t="s">
        <v>2466</v>
      </c>
      <c r="J105" s="52" t="s">
        <v>777</v>
      </c>
      <c r="K105" s="60" t="s">
        <v>2565</v>
      </c>
      <c r="L105" s="205" t="s">
        <v>24</v>
      </c>
      <c r="M105" s="60" t="s">
        <v>239</v>
      </c>
      <c r="N105" s="60" t="s">
        <v>1777</v>
      </c>
      <c r="O105" s="60" t="s">
        <v>2063</v>
      </c>
      <c r="P105" s="168"/>
      <c r="Q105" s="164" t="s">
        <v>969</v>
      </c>
      <c r="R105" s="158"/>
    </row>
    <row r="106" spans="1:18" ht="12.75">
      <c r="A106" s="53" t="s">
        <v>402</v>
      </c>
      <c r="B106" s="54">
        <v>63</v>
      </c>
      <c r="C106" s="55" t="s">
        <v>1956</v>
      </c>
      <c r="D106" s="51" t="s">
        <v>1287</v>
      </c>
      <c r="E106" s="56" t="s">
        <v>1957</v>
      </c>
      <c r="F106" s="56" t="s">
        <v>1958</v>
      </c>
      <c r="G106" s="51" t="s">
        <v>2323</v>
      </c>
      <c r="H106" s="56" t="s">
        <v>2324</v>
      </c>
      <c r="I106" s="203" t="s">
        <v>2007</v>
      </c>
      <c r="J106" s="51" t="s">
        <v>2322</v>
      </c>
      <c r="K106" s="56" t="s">
        <v>628</v>
      </c>
      <c r="L106" s="203" t="s">
        <v>629</v>
      </c>
      <c r="M106" s="56" t="s">
        <v>240</v>
      </c>
      <c r="N106" s="56" t="s">
        <v>241</v>
      </c>
      <c r="O106" s="56" t="s">
        <v>242</v>
      </c>
      <c r="P106" s="167" t="s">
        <v>2582</v>
      </c>
      <c r="Q106" s="166" t="s">
        <v>518</v>
      </c>
      <c r="R106" s="158"/>
    </row>
    <row r="107" spans="1:18" ht="12.75">
      <c r="A107" s="57" t="s">
        <v>2552</v>
      </c>
      <c r="B107" s="58"/>
      <c r="C107" s="59" t="s">
        <v>2553</v>
      </c>
      <c r="D107" s="52" t="s">
        <v>1109</v>
      </c>
      <c r="E107" s="60" t="s">
        <v>1776</v>
      </c>
      <c r="F107" s="60" t="s">
        <v>1959</v>
      </c>
      <c r="G107" s="52" t="s">
        <v>1301</v>
      </c>
      <c r="H107" s="60" t="s">
        <v>1302</v>
      </c>
      <c r="I107" s="205" t="s">
        <v>1880</v>
      </c>
      <c r="J107" s="52" t="s">
        <v>1302</v>
      </c>
      <c r="K107" s="60" t="s">
        <v>1109</v>
      </c>
      <c r="L107" s="205" t="s">
        <v>44</v>
      </c>
      <c r="M107" s="60" t="s">
        <v>403</v>
      </c>
      <c r="N107" s="60" t="s">
        <v>2613</v>
      </c>
      <c r="O107" s="60" t="s">
        <v>38</v>
      </c>
      <c r="P107" s="168"/>
      <c r="Q107" s="164" t="s">
        <v>243</v>
      </c>
      <c r="R107" s="158"/>
    </row>
    <row r="108" spans="1:18" ht="12.75">
      <c r="A108" s="53" t="s">
        <v>404</v>
      </c>
      <c r="B108" s="54">
        <v>53</v>
      </c>
      <c r="C108" s="55" t="s">
        <v>2080</v>
      </c>
      <c r="D108" s="51" t="s">
        <v>2047</v>
      </c>
      <c r="E108" s="56" t="s">
        <v>1997</v>
      </c>
      <c r="F108" s="56" t="s">
        <v>2081</v>
      </c>
      <c r="G108" s="51" t="s">
        <v>1085</v>
      </c>
      <c r="H108" s="56" t="s">
        <v>1099</v>
      </c>
      <c r="I108" s="203" t="s">
        <v>2339</v>
      </c>
      <c r="J108" s="51" t="s">
        <v>634</v>
      </c>
      <c r="K108" s="56" t="s">
        <v>1125</v>
      </c>
      <c r="L108" s="203" t="s">
        <v>635</v>
      </c>
      <c r="M108" s="56" t="s">
        <v>175</v>
      </c>
      <c r="N108" s="56" t="s">
        <v>157</v>
      </c>
      <c r="O108" s="56" t="s">
        <v>1782</v>
      </c>
      <c r="P108" s="167"/>
      <c r="Q108" s="166" t="s">
        <v>176</v>
      </c>
      <c r="R108" s="158"/>
    </row>
    <row r="109" spans="1:18" ht="12.75">
      <c r="A109" s="57" t="s">
        <v>2547</v>
      </c>
      <c r="B109" s="58"/>
      <c r="C109" s="59" t="s">
        <v>1333</v>
      </c>
      <c r="D109" s="52" t="s">
        <v>2644</v>
      </c>
      <c r="E109" s="60" t="s">
        <v>1833</v>
      </c>
      <c r="F109" s="60" t="s">
        <v>2082</v>
      </c>
      <c r="G109" s="52" t="s">
        <v>2467</v>
      </c>
      <c r="H109" s="60" t="s">
        <v>2434</v>
      </c>
      <c r="I109" s="205" t="s">
        <v>2453</v>
      </c>
      <c r="J109" s="52" t="s">
        <v>2460</v>
      </c>
      <c r="K109" s="60" t="s">
        <v>644</v>
      </c>
      <c r="L109" s="205" t="s">
        <v>1770</v>
      </c>
      <c r="M109" s="60" t="s">
        <v>1252</v>
      </c>
      <c r="N109" s="60" t="s">
        <v>1977</v>
      </c>
      <c r="O109" s="60" t="s">
        <v>2400</v>
      </c>
      <c r="P109" s="168"/>
      <c r="Q109" s="164" t="s">
        <v>519</v>
      </c>
      <c r="R109" s="158"/>
    </row>
    <row r="110" spans="1:18" ht="12.75">
      <c r="A110" s="53" t="s">
        <v>405</v>
      </c>
      <c r="B110" s="54">
        <v>43</v>
      </c>
      <c r="C110" s="55" t="s">
        <v>2116</v>
      </c>
      <c r="D110" s="51" t="s">
        <v>1280</v>
      </c>
      <c r="E110" s="56" t="s">
        <v>16</v>
      </c>
      <c r="F110" s="56" t="s">
        <v>2117</v>
      </c>
      <c r="G110" s="51" t="s">
        <v>1102</v>
      </c>
      <c r="H110" s="56" t="s">
        <v>2344</v>
      </c>
      <c r="I110" s="203" t="s">
        <v>2345</v>
      </c>
      <c r="J110" s="51" t="s">
        <v>636</v>
      </c>
      <c r="K110" s="56" t="s">
        <v>637</v>
      </c>
      <c r="L110" s="203" t="s">
        <v>638</v>
      </c>
      <c r="M110" s="56" t="s">
        <v>178</v>
      </c>
      <c r="N110" s="56" t="s">
        <v>951</v>
      </c>
      <c r="O110" s="56" t="s">
        <v>1791</v>
      </c>
      <c r="P110" s="167"/>
      <c r="Q110" s="166" t="s">
        <v>179</v>
      </c>
      <c r="R110" s="158"/>
    </row>
    <row r="111" spans="1:18" ht="12.75">
      <c r="A111" s="57" t="s">
        <v>2548</v>
      </c>
      <c r="B111" s="58"/>
      <c r="C111" s="59" t="s">
        <v>1504</v>
      </c>
      <c r="D111" s="52" t="s">
        <v>2118</v>
      </c>
      <c r="E111" s="60" t="s">
        <v>2195</v>
      </c>
      <c r="F111" s="60" t="s">
        <v>2119</v>
      </c>
      <c r="G111" s="52" t="s">
        <v>2470</v>
      </c>
      <c r="H111" s="60" t="s">
        <v>2446</v>
      </c>
      <c r="I111" s="205" t="s">
        <v>2340</v>
      </c>
      <c r="J111" s="52" t="s">
        <v>1908</v>
      </c>
      <c r="K111" s="60" t="s">
        <v>787</v>
      </c>
      <c r="L111" s="205" t="s">
        <v>2433</v>
      </c>
      <c r="M111" s="60" t="s">
        <v>406</v>
      </c>
      <c r="N111" s="60" t="s">
        <v>1979</v>
      </c>
      <c r="O111" s="60" t="s">
        <v>2426</v>
      </c>
      <c r="P111" s="168"/>
      <c r="Q111" s="164" t="s">
        <v>520</v>
      </c>
      <c r="R111" s="158"/>
    </row>
    <row r="112" spans="1:18" ht="12.75">
      <c r="A112" s="53" t="s">
        <v>407</v>
      </c>
      <c r="B112" s="54">
        <v>72</v>
      </c>
      <c r="C112" s="55" t="s">
        <v>1943</v>
      </c>
      <c r="D112" s="51" t="s">
        <v>1036</v>
      </c>
      <c r="E112" s="56" t="s">
        <v>1100</v>
      </c>
      <c r="F112" s="56" t="s">
        <v>1944</v>
      </c>
      <c r="G112" s="51" t="s">
        <v>2320</v>
      </c>
      <c r="H112" s="56" t="s">
        <v>1130</v>
      </c>
      <c r="I112" s="203" t="s">
        <v>2321</v>
      </c>
      <c r="J112" s="51" t="s">
        <v>630</v>
      </c>
      <c r="K112" s="56" t="s">
        <v>627</v>
      </c>
      <c r="L112" s="203" t="s">
        <v>631</v>
      </c>
      <c r="M112" s="56" t="s">
        <v>245</v>
      </c>
      <c r="N112" s="56" t="s">
        <v>246</v>
      </c>
      <c r="O112" s="56" t="s">
        <v>247</v>
      </c>
      <c r="P112" s="167"/>
      <c r="Q112" s="166" t="s">
        <v>248</v>
      </c>
      <c r="R112" s="158"/>
    </row>
    <row r="113" spans="1:18" ht="12.75">
      <c r="A113" s="57" t="s">
        <v>2555</v>
      </c>
      <c r="B113" s="58"/>
      <c r="C113" s="59" t="s">
        <v>2559</v>
      </c>
      <c r="D113" s="52" t="s">
        <v>999</v>
      </c>
      <c r="E113" s="60" t="s">
        <v>1903</v>
      </c>
      <c r="F113" s="60" t="s">
        <v>1945</v>
      </c>
      <c r="G113" s="52" t="s">
        <v>31</v>
      </c>
      <c r="H113" s="60" t="s">
        <v>2438</v>
      </c>
      <c r="I113" s="205" t="s">
        <v>2439</v>
      </c>
      <c r="J113" s="52" t="s">
        <v>781</v>
      </c>
      <c r="K113" s="60" t="s">
        <v>1019</v>
      </c>
      <c r="L113" s="205" t="s">
        <v>782</v>
      </c>
      <c r="M113" s="60" t="s">
        <v>408</v>
      </c>
      <c r="N113" s="60" t="s">
        <v>409</v>
      </c>
      <c r="O113" s="60" t="s">
        <v>2603</v>
      </c>
      <c r="P113" s="168"/>
      <c r="Q113" s="164" t="s">
        <v>521</v>
      </c>
      <c r="R113" s="158"/>
    </row>
    <row r="114" spans="1:18" ht="12.75">
      <c r="A114" s="53" t="s">
        <v>362</v>
      </c>
      <c r="B114" s="54">
        <v>57</v>
      </c>
      <c r="C114" s="55" t="s">
        <v>1999</v>
      </c>
      <c r="D114" s="51" t="s">
        <v>1116</v>
      </c>
      <c r="E114" s="56" t="s">
        <v>2000</v>
      </c>
      <c r="F114" s="56" t="s">
        <v>2001</v>
      </c>
      <c r="G114" s="51" t="s">
        <v>1910</v>
      </c>
      <c r="H114" s="56" t="s">
        <v>2329</v>
      </c>
      <c r="I114" s="203" t="s">
        <v>2330</v>
      </c>
      <c r="J114" s="51" t="s">
        <v>641</v>
      </c>
      <c r="K114" s="56" t="s">
        <v>642</v>
      </c>
      <c r="L114" s="203" t="s">
        <v>643</v>
      </c>
      <c r="M114" s="56" t="s">
        <v>181</v>
      </c>
      <c r="N114" s="56" t="s">
        <v>962</v>
      </c>
      <c r="O114" s="56" t="s">
        <v>182</v>
      </c>
      <c r="P114" s="167"/>
      <c r="Q114" s="166" t="s">
        <v>183</v>
      </c>
      <c r="R114" s="158"/>
    </row>
    <row r="115" spans="1:18" ht="12.75">
      <c r="A115" s="57" t="s">
        <v>2547</v>
      </c>
      <c r="B115" s="58"/>
      <c r="C115" s="59" t="s">
        <v>1560</v>
      </c>
      <c r="D115" s="52" t="s">
        <v>2002</v>
      </c>
      <c r="E115" s="60" t="s">
        <v>2003</v>
      </c>
      <c r="F115" s="60" t="s">
        <v>2004</v>
      </c>
      <c r="G115" s="52" t="s">
        <v>1923</v>
      </c>
      <c r="H115" s="60" t="s">
        <v>2457</v>
      </c>
      <c r="I115" s="205" t="s">
        <v>1891</v>
      </c>
      <c r="J115" s="52" t="s">
        <v>794</v>
      </c>
      <c r="K115" s="60" t="s">
        <v>1891</v>
      </c>
      <c r="L115" s="205" t="s">
        <v>795</v>
      </c>
      <c r="M115" s="60" t="s">
        <v>2089</v>
      </c>
      <c r="N115" s="60" t="s">
        <v>363</v>
      </c>
      <c r="O115" s="60" t="s">
        <v>2467</v>
      </c>
      <c r="P115" s="168"/>
      <c r="Q115" s="164" t="s">
        <v>522</v>
      </c>
      <c r="R115" s="158"/>
    </row>
    <row r="116" spans="1:18" ht="12.75">
      <c r="A116" s="53" t="s">
        <v>523</v>
      </c>
      <c r="B116" s="54">
        <v>90</v>
      </c>
      <c r="C116" s="55" t="s">
        <v>1964</v>
      </c>
      <c r="D116" s="51" t="s">
        <v>1965</v>
      </c>
      <c r="E116" s="56" t="s">
        <v>1966</v>
      </c>
      <c r="F116" s="56" t="s">
        <v>1967</v>
      </c>
      <c r="G116" s="51" t="s">
        <v>1092</v>
      </c>
      <c r="H116" s="56" t="s">
        <v>2344</v>
      </c>
      <c r="I116" s="203" t="s">
        <v>2445</v>
      </c>
      <c r="J116" s="51" t="s">
        <v>791</v>
      </c>
      <c r="K116" s="56" t="s">
        <v>792</v>
      </c>
      <c r="L116" s="203" t="s">
        <v>98</v>
      </c>
      <c r="M116" s="56" t="s">
        <v>359</v>
      </c>
      <c r="N116" s="56" t="s">
        <v>652</v>
      </c>
      <c r="O116" s="56" t="s">
        <v>2140</v>
      </c>
      <c r="P116" s="167" t="s">
        <v>2582</v>
      </c>
      <c r="Q116" s="166" t="s">
        <v>524</v>
      </c>
      <c r="R116" s="158"/>
    </row>
    <row r="117" spans="1:18" ht="12.75">
      <c r="A117" s="57" t="s">
        <v>2548</v>
      </c>
      <c r="B117" s="58"/>
      <c r="C117" s="59" t="s">
        <v>1704</v>
      </c>
      <c r="D117" s="52" t="s">
        <v>1968</v>
      </c>
      <c r="E117" s="60" t="s">
        <v>1969</v>
      </c>
      <c r="F117" s="60" t="s">
        <v>1970</v>
      </c>
      <c r="G117" s="52" t="s">
        <v>2159</v>
      </c>
      <c r="H117" s="60" t="s">
        <v>2446</v>
      </c>
      <c r="I117" s="205" t="s">
        <v>2447</v>
      </c>
      <c r="J117" s="52" t="s">
        <v>1121</v>
      </c>
      <c r="K117" s="60" t="s">
        <v>793</v>
      </c>
      <c r="L117" s="205" t="s">
        <v>2022</v>
      </c>
      <c r="M117" s="60" t="s">
        <v>1978</v>
      </c>
      <c r="N117" s="60" t="s">
        <v>360</v>
      </c>
      <c r="O117" s="60" t="s">
        <v>1979</v>
      </c>
      <c r="P117" s="168"/>
      <c r="Q117" s="164" t="s">
        <v>361</v>
      </c>
      <c r="R117" s="158"/>
    </row>
    <row r="118" spans="1:18" ht="12.75">
      <c r="A118" s="53" t="s">
        <v>410</v>
      </c>
      <c r="B118" s="54">
        <v>8</v>
      </c>
      <c r="C118" s="55" t="s">
        <v>1988</v>
      </c>
      <c r="D118" s="51" t="s">
        <v>1989</v>
      </c>
      <c r="E118" s="56" t="s">
        <v>1123</v>
      </c>
      <c r="F118" s="56" t="s">
        <v>1990</v>
      </c>
      <c r="G118" s="51" t="s">
        <v>1128</v>
      </c>
      <c r="H118" s="56" t="s">
        <v>2052</v>
      </c>
      <c r="I118" s="203" t="s">
        <v>40</v>
      </c>
      <c r="J118" s="51" t="s">
        <v>639</v>
      </c>
      <c r="K118" s="56" t="s">
        <v>52</v>
      </c>
      <c r="L118" s="203" t="s">
        <v>640</v>
      </c>
      <c r="M118" s="56" t="s">
        <v>1949</v>
      </c>
      <c r="N118" s="56" t="s">
        <v>73</v>
      </c>
      <c r="O118" s="56" t="s">
        <v>907</v>
      </c>
      <c r="P118" s="167"/>
      <c r="Q118" s="166" t="s">
        <v>908</v>
      </c>
      <c r="R118" s="158"/>
    </row>
    <row r="119" spans="1:18" ht="12.75">
      <c r="A119" s="57" t="s">
        <v>2550</v>
      </c>
      <c r="B119" s="58"/>
      <c r="C119" s="59" t="s">
        <v>1340</v>
      </c>
      <c r="D119" s="52" t="s">
        <v>49</v>
      </c>
      <c r="E119" s="60" t="s">
        <v>1991</v>
      </c>
      <c r="F119" s="60" t="s">
        <v>1992</v>
      </c>
      <c r="G119" s="52" t="s">
        <v>1778</v>
      </c>
      <c r="H119" s="60" t="s">
        <v>2636</v>
      </c>
      <c r="I119" s="205" t="s">
        <v>1763</v>
      </c>
      <c r="J119" s="52" t="s">
        <v>788</v>
      </c>
      <c r="K119" s="60" t="s">
        <v>789</v>
      </c>
      <c r="L119" s="205" t="s">
        <v>790</v>
      </c>
      <c r="M119" s="60" t="s">
        <v>239</v>
      </c>
      <c r="N119" s="60" t="s">
        <v>1151</v>
      </c>
      <c r="O119" s="60" t="s">
        <v>1991</v>
      </c>
      <c r="P119" s="168"/>
      <c r="Q119" s="164" t="s">
        <v>525</v>
      </c>
      <c r="R119" s="158"/>
    </row>
    <row r="120" spans="1:18" ht="12.75">
      <c r="A120" s="53" t="s">
        <v>411</v>
      </c>
      <c r="B120" s="54">
        <v>45</v>
      </c>
      <c r="C120" s="55" t="s">
        <v>2019</v>
      </c>
      <c r="D120" s="51" t="s">
        <v>1143</v>
      </c>
      <c r="E120" s="56" t="s">
        <v>2020</v>
      </c>
      <c r="F120" s="56" t="s">
        <v>2021</v>
      </c>
      <c r="G120" s="51" t="s">
        <v>1089</v>
      </c>
      <c r="H120" s="56" t="s">
        <v>2341</v>
      </c>
      <c r="I120" s="203" t="s">
        <v>2342</v>
      </c>
      <c r="J120" s="51" t="s">
        <v>645</v>
      </c>
      <c r="K120" s="56" t="s">
        <v>101</v>
      </c>
      <c r="L120" s="203" t="s">
        <v>2171</v>
      </c>
      <c r="M120" s="56" t="s">
        <v>186</v>
      </c>
      <c r="N120" s="56" t="s">
        <v>187</v>
      </c>
      <c r="O120" s="56" t="s">
        <v>898</v>
      </c>
      <c r="P120" s="167"/>
      <c r="Q120" s="166" t="s">
        <v>188</v>
      </c>
      <c r="R120" s="158"/>
    </row>
    <row r="121" spans="1:18" ht="12.75">
      <c r="A121" s="57" t="s">
        <v>2548</v>
      </c>
      <c r="B121" s="58"/>
      <c r="C121" s="59" t="s">
        <v>2551</v>
      </c>
      <c r="D121" s="52" t="s">
        <v>2022</v>
      </c>
      <c r="E121" s="60" t="s">
        <v>2023</v>
      </c>
      <c r="F121" s="60" t="s">
        <v>2024</v>
      </c>
      <c r="G121" s="52" t="s">
        <v>2446</v>
      </c>
      <c r="H121" s="60" t="s">
        <v>2468</v>
      </c>
      <c r="I121" s="205" t="s">
        <v>2469</v>
      </c>
      <c r="J121" s="52" t="s">
        <v>2440</v>
      </c>
      <c r="K121" s="60" t="s">
        <v>1953</v>
      </c>
      <c r="L121" s="205" t="s">
        <v>796</v>
      </c>
      <c r="M121" s="60" t="s">
        <v>2023</v>
      </c>
      <c r="N121" s="60" t="s">
        <v>2426</v>
      </c>
      <c r="O121" s="60" t="s">
        <v>1765</v>
      </c>
      <c r="P121" s="168"/>
      <c r="Q121" s="164" t="s">
        <v>526</v>
      </c>
      <c r="R121" s="158"/>
    </row>
    <row r="122" spans="1:18" ht="12.75">
      <c r="A122" s="53" t="s">
        <v>364</v>
      </c>
      <c r="B122" s="54">
        <v>74</v>
      </c>
      <c r="C122" s="55" t="s">
        <v>2032</v>
      </c>
      <c r="D122" s="51" t="s">
        <v>1108</v>
      </c>
      <c r="E122" s="56" t="s">
        <v>2033</v>
      </c>
      <c r="F122" s="56" t="s">
        <v>2034</v>
      </c>
      <c r="G122" s="51" t="s">
        <v>1103</v>
      </c>
      <c r="H122" s="56" t="s">
        <v>1143</v>
      </c>
      <c r="I122" s="203" t="s">
        <v>2332</v>
      </c>
      <c r="J122" s="51" t="s">
        <v>805</v>
      </c>
      <c r="K122" s="56" t="s">
        <v>806</v>
      </c>
      <c r="L122" s="203" t="s">
        <v>807</v>
      </c>
      <c r="M122" s="56" t="s">
        <v>2633</v>
      </c>
      <c r="N122" s="56" t="s">
        <v>966</v>
      </c>
      <c r="O122" s="56" t="s">
        <v>81</v>
      </c>
      <c r="P122" s="167"/>
      <c r="Q122" s="166" t="s">
        <v>251</v>
      </c>
      <c r="R122" s="158"/>
    </row>
    <row r="123" spans="1:18" ht="12.75">
      <c r="A123" s="57" t="s">
        <v>2552</v>
      </c>
      <c r="B123" s="58"/>
      <c r="C123" s="59" t="s">
        <v>1632</v>
      </c>
      <c r="D123" s="52" t="s">
        <v>1288</v>
      </c>
      <c r="E123" s="60" t="s">
        <v>2035</v>
      </c>
      <c r="F123" s="60" t="s">
        <v>2036</v>
      </c>
      <c r="G123" s="52" t="s">
        <v>2461</v>
      </c>
      <c r="H123" s="60" t="s">
        <v>2462</v>
      </c>
      <c r="I123" s="205" t="s">
        <v>1276</v>
      </c>
      <c r="J123" s="52" t="s">
        <v>808</v>
      </c>
      <c r="K123" s="60" t="s">
        <v>809</v>
      </c>
      <c r="L123" s="205" t="s">
        <v>810</v>
      </c>
      <c r="M123" s="60" t="s">
        <v>412</v>
      </c>
      <c r="N123" s="60" t="s">
        <v>2641</v>
      </c>
      <c r="O123" s="60" t="s">
        <v>202</v>
      </c>
      <c r="P123" s="168"/>
      <c r="Q123" s="164" t="s">
        <v>527</v>
      </c>
      <c r="R123" s="158"/>
    </row>
    <row r="124" spans="1:18" ht="12.75">
      <c r="A124" s="53" t="s">
        <v>528</v>
      </c>
      <c r="B124" s="54">
        <v>100</v>
      </c>
      <c r="C124" s="55" t="s">
        <v>1980</v>
      </c>
      <c r="D124" s="51" t="s">
        <v>1957</v>
      </c>
      <c r="E124" s="56" t="s">
        <v>1981</v>
      </c>
      <c r="F124" s="56" t="s">
        <v>1982</v>
      </c>
      <c r="G124" s="51" t="s">
        <v>1128</v>
      </c>
      <c r="H124" s="56" t="s">
        <v>2442</v>
      </c>
      <c r="I124" s="203" t="s">
        <v>2443</v>
      </c>
      <c r="J124" s="51" t="s">
        <v>801</v>
      </c>
      <c r="K124" s="56" t="s">
        <v>758</v>
      </c>
      <c r="L124" s="203" t="s">
        <v>802</v>
      </c>
      <c r="M124" s="56" t="s">
        <v>413</v>
      </c>
      <c r="N124" s="56" t="s">
        <v>414</v>
      </c>
      <c r="O124" s="56" t="s">
        <v>415</v>
      </c>
      <c r="P124" s="167"/>
      <c r="Q124" s="166" t="s">
        <v>416</v>
      </c>
      <c r="R124" s="158"/>
    </row>
    <row r="125" spans="1:18" ht="12.75">
      <c r="A125" s="57" t="s">
        <v>2555</v>
      </c>
      <c r="B125" s="58"/>
      <c r="C125" s="59" t="s">
        <v>1748</v>
      </c>
      <c r="D125" s="52" t="s">
        <v>1101</v>
      </c>
      <c r="E125" s="60" t="s">
        <v>1082</v>
      </c>
      <c r="F125" s="60" t="s">
        <v>1983</v>
      </c>
      <c r="G125" s="52" t="s">
        <v>2444</v>
      </c>
      <c r="H125" s="60" t="s">
        <v>7</v>
      </c>
      <c r="I125" s="205" t="s">
        <v>1297</v>
      </c>
      <c r="J125" s="52" t="s">
        <v>803</v>
      </c>
      <c r="K125" s="60" t="s">
        <v>804</v>
      </c>
      <c r="L125" s="205" t="s">
        <v>1777</v>
      </c>
      <c r="M125" s="60" t="s">
        <v>529</v>
      </c>
      <c r="N125" s="60" t="s">
        <v>820</v>
      </c>
      <c r="O125" s="60" t="s">
        <v>417</v>
      </c>
      <c r="P125" s="168"/>
      <c r="Q125" s="164" t="s">
        <v>530</v>
      </c>
      <c r="R125" s="158"/>
    </row>
    <row r="126" spans="1:18" ht="12.75">
      <c r="A126" s="53" t="s">
        <v>531</v>
      </c>
      <c r="B126" s="54">
        <v>5</v>
      </c>
      <c r="C126" s="55" t="s">
        <v>604</v>
      </c>
      <c r="D126" s="51" t="s">
        <v>2091</v>
      </c>
      <c r="E126" s="56" t="s">
        <v>2092</v>
      </c>
      <c r="F126" s="56" t="s">
        <v>2093</v>
      </c>
      <c r="G126" s="51" t="s">
        <v>2356</v>
      </c>
      <c r="H126" s="56" t="s">
        <v>1292</v>
      </c>
      <c r="I126" s="203" t="s">
        <v>2357</v>
      </c>
      <c r="J126" s="51" t="s">
        <v>30</v>
      </c>
      <c r="K126" s="56" t="s">
        <v>656</v>
      </c>
      <c r="L126" s="203" t="s">
        <v>657</v>
      </c>
      <c r="M126" s="56" t="s">
        <v>911</v>
      </c>
      <c r="N126" s="56" t="s">
        <v>652</v>
      </c>
      <c r="O126" s="56" t="s">
        <v>912</v>
      </c>
      <c r="P126" s="167"/>
      <c r="Q126" s="166" t="s">
        <v>913</v>
      </c>
      <c r="R126" s="158"/>
    </row>
    <row r="127" spans="1:18" ht="12.75">
      <c r="A127" s="57" t="s">
        <v>2556</v>
      </c>
      <c r="B127" s="58"/>
      <c r="C127" s="59" t="s">
        <v>1340</v>
      </c>
      <c r="D127" s="52" t="s">
        <v>1090</v>
      </c>
      <c r="E127" s="60" t="s">
        <v>2481</v>
      </c>
      <c r="F127" s="60" t="s">
        <v>1135</v>
      </c>
      <c r="G127" s="52" t="s">
        <v>1016</v>
      </c>
      <c r="H127" s="60" t="s">
        <v>1305</v>
      </c>
      <c r="I127" s="205" t="s">
        <v>1132</v>
      </c>
      <c r="J127" s="52" t="s">
        <v>2612</v>
      </c>
      <c r="K127" s="60" t="s">
        <v>817</v>
      </c>
      <c r="L127" s="205" t="s">
        <v>818</v>
      </c>
      <c r="M127" s="60" t="s">
        <v>365</v>
      </c>
      <c r="N127" s="60" t="s">
        <v>366</v>
      </c>
      <c r="O127" s="60" t="s">
        <v>373</v>
      </c>
      <c r="P127" s="168"/>
      <c r="Q127" s="164" t="s">
        <v>532</v>
      </c>
      <c r="R127" s="158"/>
    </row>
    <row r="128" spans="1:18" ht="12.75">
      <c r="A128" s="53" t="s">
        <v>533</v>
      </c>
      <c r="B128" s="54">
        <v>10</v>
      </c>
      <c r="C128" s="55" t="s">
        <v>2120</v>
      </c>
      <c r="D128" s="51" t="s">
        <v>1096</v>
      </c>
      <c r="E128" s="56" t="s">
        <v>2121</v>
      </c>
      <c r="F128" s="56" t="s">
        <v>2122</v>
      </c>
      <c r="G128" s="51" t="s">
        <v>2363</v>
      </c>
      <c r="H128" s="56" t="s">
        <v>2364</v>
      </c>
      <c r="I128" s="203" t="s">
        <v>2365</v>
      </c>
      <c r="J128" s="51" t="s">
        <v>2287</v>
      </c>
      <c r="K128" s="56" t="s">
        <v>2176</v>
      </c>
      <c r="L128" s="203" t="s">
        <v>658</v>
      </c>
      <c r="M128" s="56" t="s">
        <v>914</v>
      </c>
      <c r="N128" s="56" t="s">
        <v>638</v>
      </c>
      <c r="O128" s="56" t="s">
        <v>2042</v>
      </c>
      <c r="P128" s="167"/>
      <c r="Q128" s="166" t="s">
        <v>915</v>
      </c>
      <c r="R128" s="158"/>
    </row>
    <row r="129" spans="1:18" ht="12.75">
      <c r="A129" s="57" t="s">
        <v>2550</v>
      </c>
      <c r="B129" s="58"/>
      <c r="C129" s="59" t="s">
        <v>1340</v>
      </c>
      <c r="D129" s="52" t="s">
        <v>2123</v>
      </c>
      <c r="E129" s="60" t="s">
        <v>1150</v>
      </c>
      <c r="F129" s="60" t="s">
        <v>1151</v>
      </c>
      <c r="G129" s="52" t="s">
        <v>2489</v>
      </c>
      <c r="H129" s="60" t="s">
        <v>1314</v>
      </c>
      <c r="I129" s="205" t="s">
        <v>1313</v>
      </c>
      <c r="J129" s="52" t="s">
        <v>2406</v>
      </c>
      <c r="K129" s="60" t="s">
        <v>819</v>
      </c>
      <c r="L129" s="205" t="s">
        <v>2631</v>
      </c>
      <c r="M129" s="60" t="s">
        <v>367</v>
      </c>
      <c r="N129" s="60" t="s">
        <v>1101</v>
      </c>
      <c r="O129" s="60" t="s">
        <v>189</v>
      </c>
      <c r="P129" s="168"/>
      <c r="Q129" s="164" t="s">
        <v>534</v>
      </c>
      <c r="R129" s="158"/>
    </row>
    <row r="130" spans="1:18" ht="12.75">
      <c r="A130" s="53" t="s">
        <v>535</v>
      </c>
      <c r="B130" s="54">
        <v>7</v>
      </c>
      <c r="C130" s="55" t="s">
        <v>2037</v>
      </c>
      <c r="D130" s="51" t="s">
        <v>1156</v>
      </c>
      <c r="E130" s="56" t="s">
        <v>2038</v>
      </c>
      <c r="F130" s="56" t="s">
        <v>2039</v>
      </c>
      <c r="G130" s="51" t="s">
        <v>2016</v>
      </c>
      <c r="H130" s="56" t="s">
        <v>2346</v>
      </c>
      <c r="I130" s="203" t="s">
        <v>2347</v>
      </c>
      <c r="J130" s="51" t="s">
        <v>645</v>
      </c>
      <c r="K130" s="56" t="s">
        <v>649</v>
      </c>
      <c r="L130" s="203" t="s">
        <v>650</v>
      </c>
      <c r="M130" s="56" t="s">
        <v>2021</v>
      </c>
      <c r="N130" s="56" t="s">
        <v>909</v>
      </c>
      <c r="O130" s="56" t="s">
        <v>910</v>
      </c>
      <c r="P130" s="167" t="s">
        <v>2582</v>
      </c>
      <c r="Q130" s="166" t="s">
        <v>536</v>
      </c>
      <c r="R130" s="158"/>
    </row>
    <row r="131" spans="1:18" ht="12.75">
      <c r="A131" s="57" t="s">
        <v>2556</v>
      </c>
      <c r="B131" s="58"/>
      <c r="C131" s="59" t="s">
        <v>1347</v>
      </c>
      <c r="D131" s="52" t="s">
        <v>2040</v>
      </c>
      <c r="E131" s="60" t="s">
        <v>43</v>
      </c>
      <c r="F131" s="60" t="s">
        <v>1299</v>
      </c>
      <c r="G131" s="52" t="s">
        <v>2475</v>
      </c>
      <c r="H131" s="60" t="s">
        <v>1288</v>
      </c>
      <c r="I131" s="205" t="s">
        <v>1299</v>
      </c>
      <c r="J131" s="52" t="s">
        <v>813</v>
      </c>
      <c r="K131" s="60" t="s">
        <v>2462</v>
      </c>
      <c r="L131" s="205" t="s">
        <v>1072</v>
      </c>
      <c r="M131" s="60" t="s">
        <v>2646</v>
      </c>
      <c r="N131" s="60" t="s">
        <v>264</v>
      </c>
      <c r="O131" s="60" t="s">
        <v>45</v>
      </c>
      <c r="P131" s="168"/>
      <c r="Q131" s="164" t="s">
        <v>970</v>
      </c>
      <c r="R131" s="158"/>
    </row>
    <row r="132" spans="1:18" ht="12.75">
      <c r="A132" s="53" t="s">
        <v>418</v>
      </c>
      <c r="B132" s="54">
        <v>61</v>
      </c>
      <c r="C132" s="55" t="s">
        <v>2667</v>
      </c>
      <c r="D132" s="51" t="s">
        <v>1996</v>
      </c>
      <c r="E132" s="56" t="s">
        <v>1997</v>
      </c>
      <c r="F132" s="56" t="s">
        <v>1998</v>
      </c>
      <c r="G132" s="51" t="s">
        <v>1088</v>
      </c>
      <c r="H132" s="56" t="s">
        <v>994</v>
      </c>
      <c r="I132" s="203" t="s">
        <v>2338</v>
      </c>
      <c r="J132" s="51" t="s">
        <v>651</v>
      </c>
      <c r="K132" s="56" t="s">
        <v>652</v>
      </c>
      <c r="L132" s="203" t="s">
        <v>2278</v>
      </c>
      <c r="M132" s="56" t="s">
        <v>181</v>
      </c>
      <c r="N132" s="56" t="s">
        <v>1782</v>
      </c>
      <c r="O132" s="56" t="s">
        <v>681</v>
      </c>
      <c r="P132" s="167"/>
      <c r="Q132" s="166" t="s">
        <v>252</v>
      </c>
      <c r="R132" s="158"/>
    </row>
    <row r="133" spans="1:18" ht="12.75">
      <c r="A133" s="57" t="s">
        <v>2554</v>
      </c>
      <c r="B133" s="58"/>
      <c r="C133" s="59" t="s">
        <v>1382</v>
      </c>
      <c r="D133" s="52" t="s">
        <v>1072</v>
      </c>
      <c r="E133" s="60" t="s">
        <v>1301</v>
      </c>
      <c r="F133" s="60" t="s">
        <v>1277</v>
      </c>
      <c r="G133" s="52" t="s">
        <v>1019</v>
      </c>
      <c r="H133" s="60" t="s">
        <v>46</v>
      </c>
      <c r="I133" s="205" t="s">
        <v>1304</v>
      </c>
      <c r="J133" s="52" t="s">
        <v>1277</v>
      </c>
      <c r="K133" s="60" t="s">
        <v>1305</v>
      </c>
      <c r="L133" s="205" t="s">
        <v>814</v>
      </c>
      <c r="M133" s="60" t="s">
        <v>373</v>
      </c>
      <c r="N133" s="60" t="s">
        <v>1303</v>
      </c>
      <c r="O133" s="60" t="s">
        <v>412</v>
      </c>
      <c r="P133" s="168"/>
      <c r="Q133" s="164" t="s">
        <v>537</v>
      </c>
      <c r="R133" s="158"/>
    </row>
    <row r="134" spans="1:18" ht="12.75">
      <c r="A134" s="53" t="s">
        <v>419</v>
      </c>
      <c r="B134" s="54">
        <v>50</v>
      </c>
      <c r="C134" s="55" t="s">
        <v>2055</v>
      </c>
      <c r="D134" s="51" t="s">
        <v>1287</v>
      </c>
      <c r="E134" s="56" t="s">
        <v>2056</v>
      </c>
      <c r="F134" s="56" t="s">
        <v>2057</v>
      </c>
      <c r="G134" s="51" t="s">
        <v>1128</v>
      </c>
      <c r="H134" s="56" t="s">
        <v>1156</v>
      </c>
      <c r="I134" s="203" t="s">
        <v>2343</v>
      </c>
      <c r="J134" s="51" t="s">
        <v>647</v>
      </c>
      <c r="K134" s="56" t="s">
        <v>619</v>
      </c>
      <c r="L134" s="203" t="s">
        <v>648</v>
      </c>
      <c r="M134" s="56" t="s">
        <v>191</v>
      </c>
      <c r="N134" s="56" t="s">
        <v>192</v>
      </c>
      <c r="O134" s="56" t="s">
        <v>193</v>
      </c>
      <c r="P134" s="159"/>
      <c r="Q134" s="165" t="s">
        <v>194</v>
      </c>
      <c r="R134" s="158"/>
    </row>
    <row r="135" spans="1:18" ht="12.75">
      <c r="A135" s="57" t="s">
        <v>2555</v>
      </c>
      <c r="B135" s="58"/>
      <c r="C135" s="59" t="s">
        <v>2618</v>
      </c>
      <c r="D135" s="52" t="s">
        <v>1126</v>
      </c>
      <c r="E135" s="60" t="s">
        <v>1081</v>
      </c>
      <c r="F135" s="60" t="s">
        <v>2058</v>
      </c>
      <c r="G135" s="52" t="s">
        <v>2444</v>
      </c>
      <c r="H135" s="60" t="s">
        <v>1763</v>
      </c>
      <c r="I135" s="205" t="s">
        <v>2123</v>
      </c>
      <c r="J135" s="52" t="s">
        <v>811</v>
      </c>
      <c r="K135" s="60" t="s">
        <v>812</v>
      </c>
      <c r="L135" s="205" t="s">
        <v>42</v>
      </c>
      <c r="M135" s="60" t="s">
        <v>820</v>
      </c>
      <c r="N135" s="60" t="s">
        <v>840</v>
      </c>
      <c r="O135" s="60" t="s">
        <v>2604</v>
      </c>
      <c r="P135" s="168"/>
      <c r="Q135" s="164" t="s">
        <v>538</v>
      </c>
      <c r="R135" s="158"/>
    </row>
    <row r="136" spans="1:18" ht="12.75">
      <c r="A136" s="53" t="s">
        <v>420</v>
      </c>
      <c r="B136" s="54">
        <v>47</v>
      </c>
      <c r="C136" s="55" t="s">
        <v>2059</v>
      </c>
      <c r="D136" s="51" t="s">
        <v>1152</v>
      </c>
      <c r="E136" s="56" t="s">
        <v>2060</v>
      </c>
      <c r="F136" s="56" t="s">
        <v>2061</v>
      </c>
      <c r="G136" s="51" t="s">
        <v>2352</v>
      </c>
      <c r="H136" s="56" t="s">
        <v>2353</v>
      </c>
      <c r="I136" s="203" t="s">
        <v>2354</v>
      </c>
      <c r="J136" s="51" t="s">
        <v>1864</v>
      </c>
      <c r="K136" s="56" t="s">
        <v>659</v>
      </c>
      <c r="L136" s="203" t="s">
        <v>660</v>
      </c>
      <c r="M136" s="56" t="s">
        <v>1972</v>
      </c>
      <c r="N136" s="56" t="s">
        <v>195</v>
      </c>
      <c r="O136" s="56" t="s">
        <v>196</v>
      </c>
      <c r="P136" s="167"/>
      <c r="Q136" s="165" t="s">
        <v>197</v>
      </c>
      <c r="R136" s="158"/>
    </row>
    <row r="137" spans="1:18" ht="12.75">
      <c r="A137" s="57" t="s">
        <v>2555</v>
      </c>
      <c r="B137" s="58"/>
      <c r="C137" s="59" t="s">
        <v>2618</v>
      </c>
      <c r="D137" s="52" t="s">
        <v>2062</v>
      </c>
      <c r="E137" s="60" t="s">
        <v>2063</v>
      </c>
      <c r="F137" s="60" t="s">
        <v>2636</v>
      </c>
      <c r="G137" s="52" t="s">
        <v>1315</v>
      </c>
      <c r="H137" s="60" t="s">
        <v>1777</v>
      </c>
      <c r="I137" s="205" t="s">
        <v>1775</v>
      </c>
      <c r="J137" s="52" t="s">
        <v>820</v>
      </c>
      <c r="K137" s="60" t="s">
        <v>781</v>
      </c>
      <c r="L137" s="205" t="s">
        <v>2636</v>
      </c>
      <c r="M137" s="60" t="s">
        <v>2642</v>
      </c>
      <c r="N137" s="60" t="s">
        <v>41</v>
      </c>
      <c r="O137" s="60" t="s">
        <v>1019</v>
      </c>
      <c r="P137" s="168"/>
      <c r="Q137" s="164" t="s">
        <v>539</v>
      </c>
      <c r="R137" s="158"/>
    </row>
    <row r="138" spans="1:18" ht="12.75">
      <c r="A138" s="53" t="s">
        <v>421</v>
      </c>
      <c r="B138" s="54">
        <v>81</v>
      </c>
      <c r="C138" s="55" t="s">
        <v>1897</v>
      </c>
      <c r="D138" s="51" t="s">
        <v>1898</v>
      </c>
      <c r="E138" s="56" t="s">
        <v>1266</v>
      </c>
      <c r="F138" s="56" t="s">
        <v>1899</v>
      </c>
      <c r="G138" s="51" t="s">
        <v>2407</v>
      </c>
      <c r="H138" s="56" t="s">
        <v>2408</v>
      </c>
      <c r="I138" s="203" t="s">
        <v>2409</v>
      </c>
      <c r="J138" s="51" t="s">
        <v>610</v>
      </c>
      <c r="K138" s="56" t="s">
        <v>2016</v>
      </c>
      <c r="L138" s="203" t="s">
        <v>837</v>
      </c>
      <c r="M138" s="56" t="s">
        <v>6</v>
      </c>
      <c r="N138" s="56" t="s">
        <v>161</v>
      </c>
      <c r="O138" s="56" t="s">
        <v>938</v>
      </c>
      <c r="P138" s="167"/>
      <c r="Q138" s="165" t="s">
        <v>368</v>
      </c>
      <c r="R138" s="158"/>
    </row>
    <row r="139" spans="1:18" ht="12.75">
      <c r="A139" s="57" t="s">
        <v>2548</v>
      </c>
      <c r="B139" s="58"/>
      <c r="C139" s="59" t="s">
        <v>2586</v>
      </c>
      <c r="D139" s="52" t="s">
        <v>1900</v>
      </c>
      <c r="E139" s="60" t="s">
        <v>1808</v>
      </c>
      <c r="F139" s="60" t="s">
        <v>1121</v>
      </c>
      <c r="G139" s="52" t="s">
        <v>1900</v>
      </c>
      <c r="H139" s="60" t="s">
        <v>1896</v>
      </c>
      <c r="I139" s="205" t="s">
        <v>1808</v>
      </c>
      <c r="J139" s="52" t="s">
        <v>731</v>
      </c>
      <c r="K139" s="60" t="s">
        <v>1865</v>
      </c>
      <c r="L139" s="205" t="s">
        <v>1222</v>
      </c>
      <c r="M139" s="60" t="s">
        <v>735</v>
      </c>
      <c r="N139" s="60" t="s">
        <v>2290</v>
      </c>
      <c r="O139" s="60" t="s">
        <v>1117</v>
      </c>
      <c r="P139" s="168"/>
      <c r="Q139" s="164" t="s">
        <v>540</v>
      </c>
      <c r="R139" s="158"/>
    </row>
    <row r="140" spans="1:18" ht="12.75">
      <c r="A140" s="53" t="s">
        <v>422</v>
      </c>
      <c r="B140" s="54">
        <v>58</v>
      </c>
      <c r="C140" s="55" t="s">
        <v>2076</v>
      </c>
      <c r="D140" s="51" t="s">
        <v>2077</v>
      </c>
      <c r="E140" s="56" t="s">
        <v>2078</v>
      </c>
      <c r="F140" s="56" t="s">
        <v>2079</v>
      </c>
      <c r="G140" s="51" t="s">
        <v>1845</v>
      </c>
      <c r="H140" s="56" t="s">
        <v>2350</v>
      </c>
      <c r="I140" s="203" t="s">
        <v>2351</v>
      </c>
      <c r="J140" s="51" t="s">
        <v>661</v>
      </c>
      <c r="K140" s="56" t="s">
        <v>662</v>
      </c>
      <c r="L140" s="203" t="s">
        <v>83</v>
      </c>
      <c r="M140" s="56" t="s">
        <v>198</v>
      </c>
      <c r="N140" s="56" t="s">
        <v>199</v>
      </c>
      <c r="O140" s="56" t="s">
        <v>200</v>
      </c>
      <c r="P140" s="167"/>
      <c r="Q140" s="165" t="s">
        <v>201</v>
      </c>
      <c r="R140" s="158"/>
    </row>
    <row r="141" spans="1:18" ht="12.75">
      <c r="A141" s="57" t="s">
        <v>2554</v>
      </c>
      <c r="B141" s="58"/>
      <c r="C141" s="59" t="s">
        <v>1368</v>
      </c>
      <c r="D141" s="52" t="s">
        <v>1019</v>
      </c>
      <c r="E141" s="60" t="s">
        <v>1277</v>
      </c>
      <c r="F141" s="60" t="s">
        <v>1312</v>
      </c>
      <c r="G141" s="52" t="s">
        <v>1072</v>
      </c>
      <c r="H141" s="60" t="s">
        <v>45</v>
      </c>
      <c r="I141" s="205" t="s">
        <v>1281</v>
      </c>
      <c r="J141" s="52" t="s">
        <v>821</v>
      </c>
      <c r="K141" s="60" t="s">
        <v>2110</v>
      </c>
      <c r="L141" s="205" t="s">
        <v>822</v>
      </c>
      <c r="M141" s="60" t="s">
        <v>423</v>
      </c>
      <c r="N141" s="60" t="s">
        <v>423</v>
      </c>
      <c r="O141" s="60" t="s">
        <v>2487</v>
      </c>
      <c r="P141" s="168"/>
      <c r="Q141" s="164" t="s">
        <v>541</v>
      </c>
      <c r="R141" s="158"/>
    </row>
    <row r="142" spans="1:18" ht="12.75">
      <c r="A142" s="53" t="s">
        <v>424</v>
      </c>
      <c r="B142" s="54">
        <v>84</v>
      </c>
      <c r="C142" s="55" t="s">
        <v>2070</v>
      </c>
      <c r="D142" s="51" t="s">
        <v>2071</v>
      </c>
      <c r="E142" s="56" t="s">
        <v>2072</v>
      </c>
      <c r="F142" s="56" t="s">
        <v>1944</v>
      </c>
      <c r="G142" s="51" t="s">
        <v>2471</v>
      </c>
      <c r="H142" s="56" t="s">
        <v>2472</v>
      </c>
      <c r="I142" s="203" t="s">
        <v>2473</v>
      </c>
      <c r="J142" s="51" t="s">
        <v>823</v>
      </c>
      <c r="K142" s="56" t="s">
        <v>662</v>
      </c>
      <c r="L142" s="203" t="s">
        <v>824</v>
      </c>
      <c r="M142" s="56" t="s">
        <v>369</v>
      </c>
      <c r="N142" s="56" t="s">
        <v>210</v>
      </c>
      <c r="O142" s="56" t="s">
        <v>370</v>
      </c>
      <c r="P142" s="169" t="s">
        <v>2581</v>
      </c>
      <c r="Q142" s="165" t="s">
        <v>371</v>
      </c>
      <c r="R142" s="158"/>
    </row>
    <row r="143" spans="1:18" ht="12.75">
      <c r="A143" s="57" t="s">
        <v>2548</v>
      </c>
      <c r="B143" s="58"/>
      <c r="C143" s="59" t="s">
        <v>2557</v>
      </c>
      <c r="D143" s="52" t="s">
        <v>2073</v>
      </c>
      <c r="E143" s="60" t="s">
        <v>2074</v>
      </c>
      <c r="F143" s="60" t="s">
        <v>2075</v>
      </c>
      <c r="G143" s="52" t="s">
        <v>2474</v>
      </c>
      <c r="H143" s="60" t="s">
        <v>1978</v>
      </c>
      <c r="I143" s="205" t="s">
        <v>1923</v>
      </c>
      <c r="J143" s="52" t="s">
        <v>825</v>
      </c>
      <c r="K143" s="60" t="s">
        <v>1767</v>
      </c>
      <c r="L143" s="205" t="s">
        <v>826</v>
      </c>
      <c r="M143" s="60" t="s">
        <v>444</v>
      </c>
      <c r="N143" s="60" t="s">
        <v>425</v>
      </c>
      <c r="O143" s="60" t="s">
        <v>1978</v>
      </c>
      <c r="P143" s="168"/>
      <c r="Q143" s="164" t="s">
        <v>542</v>
      </c>
      <c r="R143" s="158"/>
    </row>
    <row r="144" spans="1:18" ht="12.75">
      <c r="A144" s="53" t="s">
        <v>426</v>
      </c>
      <c r="B144" s="54">
        <v>60</v>
      </c>
      <c r="C144" s="55" t="s">
        <v>2107</v>
      </c>
      <c r="D144" s="51" t="s">
        <v>1320</v>
      </c>
      <c r="E144" s="56" t="s">
        <v>2108</v>
      </c>
      <c r="F144" s="56" t="s">
        <v>2109</v>
      </c>
      <c r="G144" s="51" t="s">
        <v>1322</v>
      </c>
      <c r="H144" s="56" t="s">
        <v>2362</v>
      </c>
      <c r="I144" s="203" t="s">
        <v>2182</v>
      </c>
      <c r="J144" s="51" t="s">
        <v>669</v>
      </c>
      <c r="K144" s="56" t="s">
        <v>2391</v>
      </c>
      <c r="L144" s="203" t="s">
        <v>670</v>
      </c>
      <c r="M144" s="56" t="s">
        <v>1247</v>
      </c>
      <c r="N144" s="56" t="s">
        <v>253</v>
      </c>
      <c r="O144" s="56" t="s">
        <v>833</v>
      </c>
      <c r="P144" s="167"/>
      <c r="Q144" s="165" t="s">
        <v>254</v>
      </c>
      <c r="R144" s="158"/>
    </row>
    <row r="145" spans="1:18" ht="12.75">
      <c r="A145" s="57" t="s">
        <v>2554</v>
      </c>
      <c r="B145" s="58"/>
      <c r="C145" s="59" t="s">
        <v>1368</v>
      </c>
      <c r="D145" s="52" t="s">
        <v>1295</v>
      </c>
      <c r="E145" s="60" t="s">
        <v>2110</v>
      </c>
      <c r="F145" s="60" t="s">
        <v>1311</v>
      </c>
      <c r="G145" s="52" t="s">
        <v>2487</v>
      </c>
      <c r="H145" s="60" t="s">
        <v>2106</v>
      </c>
      <c r="I145" s="205" t="s">
        <v>2488</v>
      </c>
      <c r="J145" s="52" t="s">
        <v>830</v>
      </c>
      <c r="K145" s="60" t="s">
        <v>830</v>
      </c>
      <c r="L145" s="205" t="s">
        <v>831</v>
      </c>
      <c r="M145" s="60" t="s">
        <v>830</v>
      </c>
      <c r="N145" s="60" t="s">
        <v>373</v>
      </c>
      <c r="O145" s="60" t="s">
        <v>372</v>
      </c>
      <c r="P145" s="168"/>
      <c r="Q145" s="164" t="s">
        <v>543</v>
      </c>
      <c r="R145" s="158"/>
    </row>
    <row r="146" spans="1:18" ht="12.75">
      <c r="A146" s="53" t="s">
        <v>427</v>
      </c>
      <c r="B146" s="54">
        <v>39</v>
      </c>
      <c r="C146" s="55" t="s">
        <v>2086</v>
      </c>
      <c r="D146" s="51" t="s">
        <v>1981</v>
      </c>
      <c r="E146" s="56" t="s">
        <v>2087</v>
      </c>
      <c r="F146" s="56" t="s">
        <v>2088</v>
      </c>
      <c r="G146" s="51" t="s">
        <v>1290</v>
      </c>
      <c r="H146" s="56" t="s">
        <v>2361</v>
      </c>
      <c r="I146" s="203" t="s">
        <v>1899</v>
      </c>
      <c r="J146" s="51" t="s">
        <v>664</v>
      </c>
      <c r="K146" s="56" t="s">
        <v>665</v>
      </c>
      <c r="L146" s="203" t="s">
        <v>666</v>
      </c>
      <c r="M146" s="56" t="s">
        <v>2144</v>
      </c>
      <c r="N146" s="56" t="s">
        <v>784</v>
      </c>
      <c r="O146" s="56" t="s">
        <v>203</v>
      </c>
      <c r="P146" s="167"/>
      <c r="Q146" s="165" t="s">
        <v>204</v>
      </c>
      <c r="R146" s="158"/>
    </row>
    <row r="147" spans="1:18" ht="12.75">
      <c r="A147" s="57" t="s">
        <v>2548</v>
      </c>
      <c r="B147" s="58"/>
      <c r="C147" s="59" t="s">
        <v>1486</v>
      </c>
      <c r="D147" s="52" t="s">
        <v>2089</v>
      </c>
      <c r="E147" s="60" t="s">
        <v>2485</v>
      </c>
      <c r="F147" s="60" t="s">
        <v>2090</v>
      </c>
      <c r="G147" s="52" t="s">
        <v>2468</v>
      </c>
      <c r="H147" s="60" t="s">
        <v>2486</v>
      </c>
      <c r="I147" s="205" t="s">
        <v>2468</v>
      </c>
      <c r="J147" s="52" t="s">
        <v>827</v>
      </c>
      <c r="K147" s="60" t="s">
        <v>828</v>
      </c>
      <c r="L147" s="205" t="s">
        <v>829</v>
      </c>
      <c r="M147" s="60" t="s">
        <v>432</v>
      </c>
      <c r="N147" s="60" t="s">
        <v>428</v>
      </c>
      <c r="O147" s="60" t="s">
        <v>429</v>
      </c>
      <c r="P147" s="168"/>
      <c r="Q147" s="164" t="s">
        <v>544</v>
      </c>
      <c r="R147" s="158"/>
    </row>
    <row r="148" spans="1:18" ht="12.75">
      <c r="A148" s="53" t="s">
        <v>430</v>
      </c>
      <c r="B148" s="54">
        <v>95</v>
      </c>
      <c r="C148" s="55" t="s">
        <v>2095</v>
      </c>
      <c r="D148" s="51" t="s">
        <v>1291</v>
      </c>
      <c r="E148" s="56" t="s">
        <v>2096</v>
      </c>
      <c r="F148" s="56" t="s">
        <v>2097</v>
      </c>
      <c r="G148" s="51" t="s">
        <v>1872</v>
      </c>
      <c r="H148" s="56" t="s">
        <v>2476</v>
      </c>
      <c r="I148" s="203" t="s">
        <v>2477</v>
      </c>
      <c r="J148" s="51" t="s">
        <v>832</v>
      </c>
      <c r="K148" s="56" t="s">
        <v>2289</v>
      </c>
      <c r="L148" s="203" t="s">
        <v>833</v>
      </c>
      <c r="M148" s="56" t="s">
        <v>374</v>
      </c>
      <c r="N148" s="56" t="s">
        <v>375</v>
      </c>
      <c r="O148" s="56" t="s">
        <v>1827</v>
      </c>
      <c r="P148" s="167" t="s">
        <v>2583</v>
      </c>
      <c r="Q148" s="165" t="s">
        <v>545</v>
      </c>
      <c r="R148" s="158"/>
    </row>
    <row r="149" spans="1:18" ht="12.75">
      <c r="A149" s="57" t="s">
        <v>2547</v>
      </c>
      <c r="B149" s="58"/>
      <c r="C149" s="59" t="s">
        <v>1340</v>
      </c>
      <c r="D149" s="52" t="s">
        <v>2098</v>
      </c>
      <c r="E149" s="60" t="s">
        <v>2099</v>
      </c>
      <c r="F149" s="60" t="s">
        <v>2100</v>
      </c>
      <c r="G149" s="52" t="s">
        <v>2012</v>
      </c>
      <c r="H149" s="60" t="s">
        <v>2478</v>
      </c>
      <c r="I149" s="205" t="s">
        <v>2479</v>
      </c>
      <c r="J149" s="52" t="s">
        <v>834</v>
      </c>
      <c r="K149" s="60" t="s">
        <v>835</v>
      </c>
      <c r="L149" s="205" t="s">
        <v>836</v>
      </c>
      <c r="M149" s="60" t="s">
        <v>546</v>
      </c>
      <c r="N149" s="60" t="s">
        <v>431</v>
      </c>
      <c r="O149" s="60" t="s">
        <v>432</v>
      </c>
      <c r="P149" s="168"/>
      <c r="Q149" s="164" t="s">
        <v>377</v>
      </c>
      <c r="R149" s="158"/>
    </row>
    <row r="150" spans="1:18" ht="12.75">
      <c r="A150" s="53" t="s">
        <v>433</v>
      </c>
      <c r="B150" s="54">
        <v>73</v>
      </c>
      <c r="C150" s="55" t="s">
        <v>2111</v>
      </c>
      <c r="D150" s="51" t="s">
        <v>2112</v>
      </c>
      <c r="E150" s="56" t="s">
        <v>2113</v>
      </c>
      <c r="F150" s="56" t="s">
        <v>2114</v>
      </c>
      <c r="G150" s="51" t="s">
        <v>2358</v>
      </c>
      <c r="H150" s="56" t="s">
        <v>2359</v>
      </c>
      <c r="I150" s="203" t="s">
        <v>2360</v>
      </c>
      <c r="J150" s="51" t="s">
        <v>838</v>
      </c>
      <c r="K150" s="56" t="s">
        <v>839</v>
      </c>
      <c r="L150" s="203" t="s">
        <v>2328</v>
      </c>
      <c r="M150" s="56" t="s">
        <v>677</v>
      </c>
      <c r="N150" s="56" t="s">
        <v>2171</v>
      </c>
      <c r="O150" s="56" t="s">
        <v>255</v>
      </c>
      <c r="P150" s="167" t="s">
        <v>2581</v>
      </c>
      <c r="Q150" s="165" t="s">
        <v>256</v>
      </c>
      <c r="R150" s="158"/>
    </row>
    <row r="151" spans="1:18" ht="12.75">
      <c r="A151" s="57" t="s">
        <v>2555</v>
      </c>
      <c r="B151" s="58"/>
      <c r="C151" s="59" t="s">
        <v>2623</v>
      </c>
      <c r="D151" s="52" t="s">
        <v>1318</v>
      </c>
      <c r="E151" s="60" t="s">
        <v>2482</v>
      </c>
      <c r="F151" s="60" t="s">
        <v>2115</v>
      </c>
      <c r="G151" s="52" t="s">
        <v>1148</v>
      </c>
      <c r="H151" s="60" t="s">
        <v>2483</v>
      </c>
      <c r="I151" s="205" t="s">
        <v>2484</v>
      </c>
      <c r="J151" s="52" t="s">
        <v>2058</v>
      </c>
      <c r="K151" s="60" t="s">
        <v>841</v>
      </c>
      <c r="L151" s="205" t="s">
        <v>842</v>
      </c>
      <c r="M151" s="60" t="s">
        <v>32</v>
      </c>
      <c r="N151" s="60" t="s">
        <v>378</v>
      </c>
      <c r="O151" s="60" t="s">
        <v>434</v>
      </c>
      <c r="P151" s="168"/>
      <c r="Q151" s="164" t="s">
        <v>547</v>
      </c>
      <c r="R151" s="158"/>
    </row>
    <row r="152" spans="1:18" ht="12.75">
      <c r="A152" s="53" t="s">
        <v>435</v>
      </c>
      <c r="B152" s="54">
        <v>93</v>
      </c>
      <c r="C152" s="55" t="s">
        <v>2005</v>
      </c>
      <c r="D152" s="51" t="s">
        <v>1322</v>
      </c>
      <c r="E152" s="56" t="s">
        <v>2006</v>
      </c>
      <c r="F152" s="56" t="s">
        <v>2007</v>
      </c>
      <c r="G152" s="51" t="s">
        <v>1130</v>
      </c>
      <c r="H152" s="56" t="s">
        <v>2419</v>
      </c>
      <c r="I152" s="203" t="s">
        <v>1229</v>
      </c>
      <c r="J152" s="51" t="s">
        <v>1875</v>
      </c>
      <c r="K152" s="56" t="s">
        <v>851</v>
      </c>
      <c r="L152" s="203" t="s">
        <v>852</v>
      </c>
      <c r="M152" s="56" t="s">
        <v>359</v>
      </c>
      <c r="N152" s="56" t="s">
        <v>665</v>
      </c>
      <c r="O152" s="56" t="s">
        <v>379</v>
      </c>
      <c r="P152" s="167"/>
      <c r="Q152" s="165" t="s">
        <v>380</v>
      </c>
      <c r="R152" s="158"/>
    </row>
    <row r="153" spans="1:18" ht="12.75">
      <c r="A153" s="57" t="s">
        <v>2547</v>
      </c>
      <c r="B153" s="58"/>
      <c r="C153" s="59" t="s">
        <v>1340</v>
      </c>
      <c r="D153" s="52" t="s">
        <v>2008</v>
      </c>
      <c r="E153" s="60" t="s">
        <v>1230</v>
      </c>
      <c r="F153" s="60" t="s">
        <v>1120</v>
      </c>
      <c r="G153" s="52" t="s">
        <v>1231</v>
      </c>
      <c r="H153" s="60" t="s">
        <v>2470</v>
      </c>
      <c r="I153" s="205" t="s">
        <v>2168</v>
      </c>
      <c r="J153" s="52" t="s">
        <v>853</v>
      </c>
      <c r="K153" s="60" t="s">
        <v>854</v>
      </c>
      <c r="L153" s="205" t="s">
        <v>2012</v>
      </c>
      <c r="M153" s="60" t="s">
        <v>436</v>
      </c>
      <c r="N153" s="60" t="s">
        <v>381</v>
      </c>
      <c r="O153" s="60" t="s">
        <v>2434</v>
      </c>
      <c r="P153" s="168"/>
      <c r="Q153" s="164" t="s">
        <v>548</v>
      </c>
      <c r="R153" s="158"/>
    </row>
    <row r="154" spans="1:18" ht="12.75">
      <c r="A154" s="53" t="s">
        <v>437</v>
      </c>
      <c r="B154" s="54">
        <v>67</v>
      </c>
      <c r="C154" s="55" t="s">
        <v>2161</v>
      </c>
      <c r="D154" s="51" t="s">
        <v>1294</v>
      </c>
      <c r="E154" s="56" t="s">
        <v>2162</v>
      </c>
      <c r="F154" s="56" t="s">
        <v>2163</v>
      </c>
      <c r="G154" s="51" t="s">
        <v>2373</v>
      </c>
      <c r="H154" s="56" t="s">
        <v>2374</v>
      </c>
      <c r="I154" s="203" t="s">
        <v>1137</v>
      </c>
      <c r="J154" s="51" t="s">
        <v>671</v>
      </c>
      <c r="K154" s="56" t="s">
        <v>2151</v>
      </c>
      <c r="L154" s="203" t="s">
        <v>672</v>
      </c>
      <c r="M154" s="56" t="s">
        <v>257</v>
      </c>
      <c r="N154" s="56" t="s">
        <v>258</v>
      </c>
      <c r="O154" s="56" t="s">
        <v>259</v>
      </c>
      <c r="P154" s="167"/>
      <c r="Q154" s="165" t="s">
        <v>260</v>
      </c>
      <c r="R154" s="158"/>
    </row>
    <row r="155" spans="1:18" ht="12.75">
      <c r="A155" s="57" t="s">
        <v>2552</v>
      </c>
      <c r="B155" s="58"/>
      <c r="C155" s="59" t="s">
        <v>1599</v>
      </c>
      <c r="D155" s="52" t="s">
        <v>2164</v>
      </c>
      <c r="E155" s="60" t="s">
        <v>1217</v>
      </c>
      <c r="F155" s="60" t="s">
        <v>1317</v>
      </c>
      <c r="G155" s="52" t="s">
        <v>2488</v>
      </c>
      <c r="H155" s="60" t="s">
        <v>1308</v>
      </c>
      <c r="I155" s="205" t="s">
        <v>1309</v>
      </c>
      <c r="J155" s="52" t="s">
        <v>845</v>
      </c>
      <c r="K155" s="60" t="s">
        <v>846</v>
      </c>
      <c r="L155" s="205" t="s">
        <v>846</v>
      </c>
      <c r="M155" s="60" t="s">
        <v>2491</v>
      </c>
      <c r="N155" s="60" t="s">
        <v>1296</v>
      </c>
      <c r="O155" s="60" t="s">
        <v>2105</v>
      </c>
      <c r="P155" s="168"/>
      <c r="Q155" s="164" t="s">
        <v>549</v>
      </c>
      <c r="R155" s="158"/>
    </row>
    <row r="156" spans="1:18" ht="12.75">
      <c r="A156" s="53" t="s">
        <v>382</v>
      </c>
      <c r="B156" s="54">
        <v>102</v>
      </c>
      <c r="C156" s="55" t="s">
        <v>2156</v>
      </c>
      <c r="D156" s="51" t="s">
        <v>2157</v>
      </c>
      <c r="E156" s="56" t="s">
        <v>1129</v>
      </c>
      <c r="F156" s="56" t="s">
        <v>2158</v>
      </c>
      <c r="G156" s="51" t="s">
        <v>2450</v>
      </c>
      <c r="H156" s="56" t="s">
        <v>2451</v>
      </c>
      <c r="I156" s="203" t="s">
        <v>2339</v>
      </c>
      <c r="J156" s="51" t="s">
        <v>1811</v>
      </c>
      <c r="K156" s="56" t="s">
        <v>82</v>
      </c>
      <c r="L156" s="203" t="s">
        <v>784</v>
      </c>
      <c r="M156" s="56" t="s">
        <v>175</v>
      </c>
      <c r="N156" s="56" t="s">
        <v>438</v>
      </c>
      <c r="O156" s="56" t="s">
        <v>93</v>
      </c>
      <c r="P156" s="167"/>
      <c r="Q156" s="165" t="s">
        <v>439</v>
      </c>
      <c r="R156" s="158"/>
    </row>
    <row r="157" spans="1:18" ht="12.75">
      <c r="A157" s="57" t="s">
        <v>2547</v>
      </c>
      <c r="B157" s="58"/>
      <c r="C157" s="59" t="s">
        <v>1758</v>
      </c>
      <c r="D157" s="52" t="s">
        <v>2159</v>
      </c>
      <c r="E157" s="60" t="s">
        <v>2049</v>
      </c>
      <c r="F157" s="60" t="s">
        <v>2160</v>
      </c>
      <c r="G157" s="52" t="s">
        <v>2331</v>
      </c>
      <c r="H157" s="60" t="s">
        <v>2452</v>
      </c>
      <c r="I157" s="205" t="s">
        <v>2453</v>
      </c>
      <c r="J157" s="52" t="s">
        <v>785</v>
      </c>
      <c r="K157" s="60" t="s">
        <v>786</v>
      </c>
      <c r="L157" s="205" t="s">
        <v>2460</v>
      </c>
      <c r="M157" s="60" t="s">
        <v>1252</v>
      </c>
      <c r="N157" s="60" t="s">
        <v>550</v>
      </c>
      <c r="O157" s="60" t="s">
        <v>440</v>
      </c>
      <c r="P157" s="168"/>
      <c r="Q157" s="164" t="s">
        <v>551</v>
      </c>
      <c r="R157" s="158"/>
    </row>
    <row r="158" spans="1:18" ht="12.75">
      <c r="A158" s="53" t="s">
        <v>441</v>
      </c>
      <c r="B158" s="54">
        <v>75</v>
      </c>
      <c r="C158" s="55" t="s">
        <v>2128</v>
      </c>
      <c r="D158" s="51" t="s">
        <v>2129</v>
      </c>
      <c r="E158" s="56" t="s">
        <v>2130</v>
      </c>
      <c r="F158" s="56" t="s">
        <v>2131</v>
      </c>
      <c r="G158" s="51" t="s">
        <v>1285</v>
      </c>
      <c r="H158" s="56" t="s">
        <v>2366</v>
      </c>
      <c r="I158" s="203" t="s">
        <v>2367</v>
      </c>
      <c r="J158" s="51" t="s">
        <v>843</v>
      </c>
      <c r="K158" s="56" t="s">
        <v>844</v>
      </c>
      <c r="L158" s="203" t="s">
        <v>2044</v>
      </c>
      <c r="M158" s="56" t="s">
        <v>261</v>
      </c>
      <c r="N158" s="56" t="s">
        <v>262</v>
      </c>
      <c r="O158" s="56" t="s">
        <v>2326</v>
      </c>
      <c r="P158" s="167"/>
      <c r="Q158" s="165" t="s">
        <v>263</v>
      </c>
      <c r="R158" s="158"/>
    </row>
    <row r="159" spans="1:18" ht="12.75">
      <c r="A159" s="57" t="s">
        <v>2552</v>
      </c>
      <c r="B159" s="58"/>
      <c r="C159" s="59" t="s">
        <v>2623</v>
      </c>
      <c r="D159" s="52" t="s">
        <v>2132</v>
      </c>
      <c r="E159" s="60" t="s">
        <v>2490</v>
      </c>
      <c r="F159" s="60" t="s">
        <v>1308</v>
      </c>
      <c r="G159" s="52" t="s">
        <v>2149</v>
      </c>
      <c r="H159" s="60" t="s">
        <v>1304</v>
      </c>
      <c r="I159" s="205" t="s">
        <v>2491</v>
      </c>
      <c r="J159" s="52" t="s">
        <v>1312</v>
      </c>
      <c r="K159" s="60" t="s">
        <v>2475</v>
      </c>
      <c r="L159" s="205" t="s">
        <v>845</v>
      </c>
      <c r="M159" s="60" t="s">
        <v>1304</v>
      </c>
      <c r="N159" s="60" t="s">
        <v>1135</v>
      </c>
      <c r="O159" s="60" t="s">
        <v>1218</v>
      </c>
      <c r="P159" s="168"/>
      <c r="Q159" s="164" t="s">
        <v>552</v>
      </c>
      <c r="R159" s="158"/>
    </row>
    <row r="160" spans="1:18" ht="12.75">
      <c r="A160" s="53" t="s">
        <v>442</v>
      </c>
      <c r="B160" s="54">
        <v>2</v>
      </c>
      <c r="C160" s="55" t="s">
        <v>2139</v>
      </c>
      <c r="D160" s="51" t="s">
        <v>1957</v>
      </c>
      <c r="E160" s="56" t="s">
        <v>2140</v>
      </c>
      <c r="F160" s="56" t="s">
        <v>2141</v>
      </c>
      <c r="G160" s="51" t="s">
        <v>2375</v>
      </c>
      <c r="H160" s="56" t="s">
        <v>1282</v>
      </c>
      <c r="I160" s="203" t="s">
        <v>2376</v>
      </c>
      <c r="J160" s="51" t="s">
        <v>673</v>
      </c>
      <c r="K160" s="56" t="s">
        <v>120</v>
      </c>
      <c r="L160" s="203" t="s">
        <v>674</v>
      </c>
      <c r="M160" s="56" t="s">
        <v>916</v>
      </c>
      <c r="N160" s="56" t="s">
        <v>917</v>
      </c>
      <c r="O160" s="56" t="s">
        <v>918</v>
      </c>
      <c r="P160" s="167" t="s">
        <v>2582</v>
      </c>
      <c r="Q160" s="165" t="s">
        <v>553</v>
      </c>
      <c r="R160" s="158"/>
    </row>
    <row r="161" spans="1:18" ht="12.75">
      <c r="A161" s="57" t="s">
        <v>2556</v>
      </c>
      <c r="B161" s="58"/>
      <c r="C161" s="59" t="s">
        <v>1329</v>
      </c>
      <c r="D161" s="52" t="s">
        <v>45</v>
      </c>
      <c r="E161" s="60" t="s">
        <v>1306</v>
      </c>
      <c r="F161" s="60" t="s">
        <v>1306</v>
      </c>
      <c r="G161" s="52" t="s">
        <v>1310</v>
      </c>
      <c r="H161" s="60" t="s">
        <v>1218</v>
      </c>
      <c r="I161" s="205" t="s">
        <v>1219</v>
      </c>
      <c r="J161" s="52" t="s">
        <v>1295</v>
      </c>
      <c r="K161" s="60" t="s">
        <v>847</v>
      </c>
      <c r="L161" s="205" t="s">
        <v>2491</v>
      </c>
      <c r="M161" s="60" t="s">
        <v>2487</v>
      </c>
      <c r="N161" s="60" t="s">
        <v>2475</v>
      </c>
      <c r="O161" s="60" t="s">
        <v>2475</v>
      </c>
      <c r="P161" s="168"/>
      <c r="Q161" s="164" t="s">
        <v>971</v>
      </c>
      <c r="R161" s="158"/>
    </row>
    <row r="162" spans="1:18" ht="12.75">
      <c r="A162" s="53" t="s">
        <v>443</v>
      </c>
      <c r="B162" s="54">
        <v>62</v>
      </c>
      <c r="C162" s="55" t="s">
        <v>2133</v>
      </c>
      <c r="D162" s="51" t="s">
        <v>2134</v>
      </c>
      <c r="E162" s="56" t="s">
        <v>2135</v>
      </c>
      <c r="F162" s="56" t="s">
        <v>2136</v>
      </c>
      <c r="G162" s="51" t="s">
        <v>2370</v>
      </c>
      <c r="H162" s="56" t="s">
        <v>2371</v>
      </c>
      <c r="I162" s="203" t="s">
        <v>2372</v>
      </c>
      <c r="J162" s="51" t="s">
        <v>675</v>
      </c>
      <c r="K162" s="56" t="s">
        <v>69</v>
      </c>
      <c r="L162" s="203" t="s">
        <v>30</v>
      </c>
      <c r="M162" s="56" t="s">
        <v>265</v>
      </c>
      <c r="N162" s="56" t="s">
        <v>672</v>
      </c>
      <c r="O162" s="56" t="s">
        <v>156</v>
      </c>
      <c r="P162" s="167"/>
      <c r="Q162" s="165" t="s">
        <v>266</v>
      </c>
      <c r="R162" s="158"/>
    </row>
    <row r="163" spans="1:18" ht="12.75">
      <c r="A163" s="57" t="s">
        <v>2547</v>
      </c>
      <c r="B163" s="58"/>
      <c r="C163" s="59" t="s">
        <v>996</v>
      </c>
      <c r="D163" s="52" t="s">
        <v>2137</v>
      </c>
      <c r="E163" s="60" t="s">
        <v>2496</v>
      </c>
      <c r="F163" s="60" t="s">
        <v>2138</v>
      </c>
      <c r="G163" s="52" t="s">
        <v>2497</v>
      </c>
      <c r="H163" s="60" t="s">
        <v>1215</v>
      </c>
      <c r="I163" s="205" t="s">
        <v>1216</v>
      </c>
      <c r="J163" s="52" t="s">
        <v>554</v>
      </c>
      <c r="K163" s="60" t="s">
        <v>849</v>
      </c>
      <c r="L163" s="205" t="s">
        <v>850</v>
      </c>
      <c r="M163" s="60" t="s">
        <v>848</v>
      </c>
      <c r="N163" s="60" t="s">
        <v>874</v>
      </c>
      <c r="O163" s="60" t="s">
        <v>444</v>
      </c>
      <c r="P163" s="159"/>
      <c r="Q163" s="165" t="s">
        <v>555</v>
      </c>
      <c r="R163" s="158"/>
    </row>
    <row r="164" spans="1:18" ht="12.75">
      <c r="A164" s="53" t="s">
        <v>445</v>
      </c>
      <c r="B164" s="54">
        <v>69</v>
      </c>
      <c r="C164" s="55" t="s">
        <v>2124</v>
      </c>
      <c r="D164" s="51" t="s">
        <v>2125</v>
      </c>
      <c r="E164" s="56" t="s">
        <v>1125</v>
      </c>
      <c r="F164" s="56" t="s">
        <v>2126</v>
      </c>
      <c r="G164" s="51" t="s">
        <v>1113</v>
      </c>
      <c r="H164" s="56" t="s">
        <v>2368</v>
      </c>
      <c r="I164" s="203" t="s">
        <v>2369</v>
      </c>
      <c r="J164" s="51" t="s">
        <v>676</v>
      </c>
      <c r="K164" s="56" t="s">
        <v>677</v>
      </c>
      <c r="L164" s="203" t="s">
        <v>678</v>
      </c>
      <c r="M164" s="56" t="s">
        <v>267</v>
      </c>
      <c r="N164" s="56" t="s">
        <v>268</v>
      </c>
      <c r="O164" s="197" t="s">
        <v>269</v>
      </c>
      <c r="P164" s="187"/>
      <c r="Q164" s="166" t="s">
        <v>270</v>
      </c>
      <c r="R164" s="158"/>
    </row>
    <row r="165" spans="1:18" ht="12.75">
      <c r="A165" s="57" t="s">
        <v>2555</v>
      </c>
      <c r="B165" s="58"/>
      <c r="C165" s="59" t="s">
        <v>2621</v>
      </c>
      <c r="D165" s="52" t="s">
        <v>1146</v>
      </c>
      <c r="E165" s="60" t="s">
        <v>2492</v>
      </c>
      <c r="F165" s="60" t="s">
        <v>2127</v>
      </c>
      <c r="G165" s="52" t="s">
        <v>2493</v>
      </c>
      <c r="H165" s="60" t="s">
        <v>2494</v>
      </c>
      <c r="I165" s="205" t="s">
        <v>2495</v>
      </c>
      <c r="J165" s="52" t="s">
        <v>556</v>
      </c>
      <c r="K165" s="60" t="s">
        <v>2493</v>
      </c>
      <c r="L165" s="205" t="s">
        <v>1151</v>
      </c>
      <c r="M165" s="60" t="s">
        <v>434</v>
      </c>
      <c r="N165" s="60" t="s">
        <v>842</v>
      </c>
      <c r="O165" s="198" t="s">
        <v>803</v>
      </c>
      <c r="P165" s="188"/>
      <c r="Q165" s="165" t="s">
        <v>557</v>
      </c>
      <c r="R165" s="158"/>
    </row>
    <row r="166" spans="1:18" ht="12.75">
      <c r="A166" s="191" t="s">
        <v>446</v>
      </c>
      <c r="B166" s="199">
        <v>85</v>
      </c>
      <c r="C166" s="200" t="s">
        <v>2150</v>
      </c>
      <c r="D166" s="56" t="s">
        <v>2151</v>
      </c>
      <c r="E166" s="56" t="s">
        <v>2152</v>
      </c>
      <c r="F166" s="56" t="s">
        <v>2153</v>
      </c>
      <c r="G166" s="51" t="s">
        <v>2374</v>
      </c>
      <c r="H166" s="56" t="s">
        <v>1917</v>
      </c>
      <c r="I166" s="203" t="s">
        <v>1220</v>
      </c>
      <c r="J166" s="51" t="s">
        <v>675</v>
      </c>
      <c r="K166" s="56" t="s">
        <v>855</v>
      </c>
      <c r="L166" s="203" t="s">
        <v>856</v>
      </c>
      <c r="M166" s="56" t="s">
        <v>1762</v>
      </c>
      <c r="N166" s="56" t="s">
        <v>384</v>
      </c>
      <c r="O166" s="197" t="s">
        <v>35</v>
      </c>
      <c r="P166" s="189"/>
      <c r="Q166" s="160" t="s">
        <v>385</v>
      </c>
      <c r="R166" s="158"/>
    </row>
    <row r="167" spans="1:18" ht="12.75">
      <c r="A167" s="192" t="s">
        <v>2548</v>
      </c>
      <c r="B167" s="201"/>
      <c r="C167" s="202" t="s">
        <v>2557</v>
      </c>
      <c r="D167" s="60" t="s">
        <v>2154</v>
      </c>
      <c r="E167" s="60" t="s">
        <v>1221</v>
      </c>
      <c r="F167" s="60" t="s">
        <v>2155</v>
      </c>
      <c r="G167" s="52" t="s">
        <v>1222</v>
      </c>
      <c r="H167" s="60" t="s">
        <v>1223</v>
      </c>
      <c r="I167" s="205" t="s">
        <v>1224</v>
      </c>
      <c r="J167" s="52" t="s">
        <v>1919</v>
      </c>
      <c r="K167" s="60" t="s">
        <v>857</v>
      </c>
      <c r="L167" s="205" t="s">
        <v>1919</v>
      </c>
      <c r="M167" s="60" t="s">
        <v>876</v>
      </c>
      <c r="N167" s="60" t="s">
        <v>1224</v>
      </c>
      <c r="O167" s="198" t="s">
        <v>447</v>
      </c>
      <c r="P167" s="190"/>
      <c r="Q167" s="170" t="s">
        <v>558</v>
      </c>
      <c r="R167" s="158"/>
    </row>
    <row r="168" spans="1:18" ht="12.75">
      <c r="A168" s="191" t="s">
        <v>448</v>
      </c>
      <c r="B168" s="199">
        <v>71</v>
      </c>
      <c r="C168" s="200" t="s">
        <v>1964</v>
      </c>
      <c r="D168" s="56" t="s">
        <v>2146</v>
      </c>
      <c r="E168" s="56" t="s">
        <v>2147</v>
      </c>
      <c r="F168" s="56" t="s">
        <v>2148</v>
      </c>
      <c r="G168" s="51" t="s">
        <v>2476</v>
      </c>
      <c r="H168" s="56" t="s">
        <v>1225</v>
      </c>
      <c r="I168" s="203" t="s">
        <v>1226</v>
      </c>
      <c r="J168" s="51" t="s">
        <v>858</v>
      </c>
      <c r="K168" s="56" t="s">
        <v>824</v>
      </c>
      <c r="L168" s="203" t="s">
        <v>12</v>
      </c>
      <c r="M168" s="56" t="s">
        <v>387</v>
      </c>
      <c r="N168" s="56" t="s">
        <v>625</v>
      </c>
      <c r="O168" s="197" t="s">
        <v>388</v>
      </c>
      <c r="P168" s="189"/>
      <c r="Q168" s="160" t="s">
        <v>389</v>
      </c>
      <c r="R168" s="158"/>
    </row>
    <row r="169" spans="1:18" ht="12.75">
      <c r="A169" s="192" t="s">
        <v>2554</v>
      </c>
      <c r="B169" s="201"/>
      <c r="C169" s="202" t="s">
        <v>1340</v>
      </c>
      <c r="D169" s="60" t="s">
        <v>2094</v>
      </c>
      <c r="E169" s="60" t="s">
        <v>1227</v>
      </c>
      <c r="F169" s="60" t="s">
        <v>2145</v>
      </c>
      <c r="G169" s="52" t="s">
        <v>2094</v>
      </c>
      <c r="H169" s="60" t="s">
        <v>2475</v>
      </c>
      <c r="I169" s="205" t="s">
        <v>1227</v>
      </c>
      <c r="J169" s="52" t="s">
        <v>877</v>
      </c>
      <c r="K169" s="60" t="s">
        <v>859</v>
      </c>
      <c r="L169" s="205" t="s">
        <v>860</v>
      </c>
      <c r="M169" s="60" t="s">
        <v>1227</v>
      </c>
      <c r="N169" s="60" t="s">
        <v>461</v>
      </c>
      <c r="O169" s="198" t="s">
        <v>449</v>
      </c>
      <c r="P169" s="193"/>
      <c r="Q169" s="162" t="s">
        <v>559</v>
      </c>
      <c r="R169" s="158"/>
    </row>
    <row r="170" spans="1:18" ht="12.75">
      <c r="A170" s="191" t="s">
        <v>450</v>
      </c>
      <c r="B170" s="199">
        <v>94</v>
      </c>
      <c r="C170" s="200" t="s">
        <v>2179</v>
      </c>
      <c r="D170" s="56" t="s">
        <v>2180</v>
      </c>
      <c r="E170" s="56" t="s">
        <v>2181</v>
      </c>
      <c r="F170" s="56" t="s">
        <v>2182</v>
      </c>
      <c r="G170" s="51" t="s">
        <v>1136</v>
      </c>
      <c r="H170" s="56" t="s">
        <v>1292</v>
      </c>
      <c r="I170" s="203" t="s">
        <v>1232</v>
      </c>
      <c r="J170" s="51" t="s">
        <v>861</v>
      </c>
      <c r="K170" s="56" t="s">
        <v>862</v>
      </c>
      <c r="L170" s="203" t="s">
        <v>106</v>
      </c>
      <c r="M170" s="56" t="s">
        <v>451</v>
      </c>
      <c r="N170" s="56" t="s">
        <v>80</v>
      </c>
      <c r="O170" s="197" t="s">
        <v>739</v>
      </c>
      <c r="P170" s="189" t="s">
        <v>863</v>
      </c>
      <c r="Q170" s="160" t="s">
        <v>452</v>
      </c>
      <c r="R170" s="158"/>
    </row>
    <row r="171" spans="1:18" ht="12.75">
      <c r="A171" s="192" t="s">
        <v>2547</v>
      </c>
      <c r="B171" s="201"/>
      <c r="C171" s="202" t="s">
        <v>1721</v>
      </c>
      <c r="D171" s="60" t="s">
        <v>2183</v>
      </c>
      <c r="E171" s="60" t="s">
        <v>2184</v>
      </c>
      <c r="F171" s="60" t="s">
        <v>2185</v>
      </c>
      <c r="G171" s="52" t="s">
        <v>1233</v>
      </c>
      <c r="H171" s="60" t="s">
        <v>1233</v>
      </c>
      <c r="I171" s="205" t="s">
        <v>1234</v>
      </c>
      <c r="J171" s="52" t="s">
        <v>864</v>
      </c>
      <c r="K171" s="60" t="s">
        <v>865</v>
      </c>
      <c r="L171" s="205" t="s">
        <v>866</v>
      </c>
      <c r="M171" s="60" t="s">
        <v>1234</v>
      </c>
      <c r="N171" s="60" t="s">
        <v>397</v>
      </c>
      <c r="O171" s="198" t="s">
        <v>376</v>
      </c>
      <c r="P171" s="190"/>
      <c r="Q171" s="170" t="s">
        <v>560</v>
      </c>
      <c r="R171" s="158"/>
    </row>
    <row r="172" spans="1:18" ht="12.75">
      <c r="A172" s="191" t="s">
        <v>453</v>
      </c>
      <c r="B172" s="199">
        <v>83</v>
      </c>
      <c r="C172" s="200" t="s">
        <v>2025</v>
      </c>
      <c r="D172" s="56" t="s">
        <v>2026</v>
      </c>
      <c r="E172" s="56" t="s">
        <v>2027</v>
      </c>
      <c r="F172" s="56" t="s">
        <v>2028</v>
      </c>
      <c r="G172" s="51" t="s">
        <v>1856</v>
      </c>
      <c r="H172" s="56" t="s">
        <v>2458</v>
      </c>
      <c r="I172" s="203" t="s">
        <v>2307</v>
      </c>
      <c r="J172" s="51" t="s">
        <v>1873</v>
      </c>
      <c r="K172" s="56" t="s">
        <v>797</v>
      </c>
      <c r="L172" s="203" t="s">
        <v>798</v>
      </c>
      <c r="M172" s="56" t="s">
        <v>454</v>
      </c>
      <c r="N172" s="56" t="s">
        <v>455</v>
      </c>
      <c r="O172" s="197" t="s">
        <v>456</v>
      </c>
      <c r="P172" s="189" t="s">
        <v>457</v>
      </c>
      <c r="Q172" s="160" t="s">
        <v>458</v>
      </c>
      <c r="R172" s="158"/>
    </row>
    <row r="173" spans="1:18" ht="12.75">
      <c r="A173" s="192" t="s">
        <v>2548</v>
      </c>
      <c r="B173" s="201"/>
      <c r="C173" s="202" t="s">
        <v>2551</v>
      </c>
      <c r="D173" s="60" t="s">
        <v>2029</v>
      </c>
      <c r="E173" s="60" t="s">
        <v>2030</v>
      </c>
      <c r="F173" s="60" t="s">
        <v>2031</v>
      </c>
      <c r="G173" s="52" t="s">
        <v>2459</v>
      </c>
      <c r="H173" s="60" t="s">
        <v>2335</v>
      </c>
      <c r="I173" s="205" t="s">
        <v>2460</v>
      </c>
      <c r="J173" s="52" t="s">
        <v>799</v>
      </c>
      <c r="K173" s="60" t="s">
        <v>2069</v>
      </c>
      <c r="L173" s="205" t="s">
        <v>800</v>
      </c>
      <c r="M173" s="60" t="s">
        <v>2480</v>
      </c>
      <c r="N173" s="60" t="s">
        <v>2074</v>
      </c>
      <c r="O173" s="198" t="s">
        <v>459</v>
      </c>
      <c r="P173" s="190"/>
      <c r="Q173" s="170" t="s">
        <v>561</v>
      </c>
      <c r="R173" s="158"/>
    </row>
    <row r="174" spans="1:18" ht="12.75">
      <c r="A174" s="191" t="s">
        <v>460</v>
      </c>
      <c r="B174" s="199">
        <v>92</v>
      </c>
      <c r="C174" s="200" t="s">
        <v>1946</v>
      </c>
      <c r="D174" s="56" t="s">
        <v>1947</v>
      </c>
      <c r="E174" s="56" t="s">
        <v>1948</v>
      </c>
      <c r="F174" s="56" t="s">
        <v>1949</v>
      </c>
      <c r="G174" s="51" t="s">
        <v>1050</v>
      </c>
      <c r="H174" s="56" t="s">
        <v>1111</v>
      </c>
      <c r="I174" s="203" t="s">
        <v>2291</v>
      </c>
      <c r="J174" s="51" t="s">
        <v>16</v>
      </c>
      <c r="K174" s="56" t="s">
        <v>870</v>
      </c>
      <c r="L174" s="203" t="s">
        <v>2048</v>
      </c>
      <c r="M174" s="56" t="s">
        <v>2387</v>
      </c>
      <c r="N174" s="56" t="s">
        <v>262</v>
      </c>
      <c r="O174" s="197" t="s">
        <v>562</v>
      </c>
      <c r="P174" s="189" t="s">
        <v>563</v>
      </c>
      <c r="Q174" s="160" t="s">
        <v>564</v>
      </c>
      <c r="R174" s="158"/>
    </row>
    <row r="175" spans="1:18" ht="12.75">
      <c r="A175" s="192" t="s">
        <v>2547</v>
      </c>
      <c r="B175" s="201"/>
      <c r="C175" s="202" t="s">
        <v>1712</v>
      </c>
      <c r="D175" s="60" t="s">
        <v>1950</v>
      </c>
      <c r="E175" s="60" t="s">
        <v>1760</v>
      </c>
      <c r="F175" s="60" t="s">
        <v>2644</v>
      </c>
      <c r="G175" s="52" t="s">
        <v>2431</v>
      </c>
      <c r="H175" s="60" t="s">
        <v>2432</v>
      </c>
      <c r="I175" s="205" t="s">
        <v>2348</v>
      </c>
      <c r="J175" s="52" t="s">
        <v>2002</v>
      </c>
      <c r="K175" s="60" t="s">
        <v>871</v>
      </c>
      <c r="L175" s="205" t="s">
        <v>872</v>
      </c>
      <c r="M175" s="60" t="s">
        <v>565</v>
      </c>
      <c r="N175" s="60" t="s">
        <v>1234</v>
      </c>
      <c r="O175" s="198" t="s">
        <v>873</v>
      </c>
      <c r="P175" s="190"/>
      <c r="Q175" s="170" t="s">
        <v>566</v>
      </c>
      <c r="R175" s="158"/>
    </row>
    <row r="176" spans="1:18" ht="12.75">
      <c r="A176" s="191" t="s">
        <v>567</v>
      </c>
      <c r="B176" s="199">
        <v>59</v>
      </c>
      <c r="C176" s="200" t="s">
        <v>2165</v>
      </c>
      <c r="D176" s="56" t="s">
        <v>2166</v>
      </c>
      <c r="E176" s="56" t="s">
        <v>30</v>
      </c>
      <c r="F176" s="56" t="s">
        <v>2167</v>
      </c>
      <c r="G176" s="51" t="s">
        <v>2380</v>
      </c>
      <c r="H176" s="56" t="s">
        <v>2381</v>
      </c>
      <c r="I176" s="203" t="s">
        <v>2382</v>
      </c>
      <c r="J176" s="51" t="s">
        <v>682</v>
      </c>
      <c r="K176" s="56" t="s">
        <v>683</v>
      </c>
      <c r="L176" s="203" t="s">
        <v>684</v>
      </c>
      <c r="M176" s="56" t="s">
        <v>205</v>
      </c>
      <c r="N176" s="56" t="s">
        <v>2278</v>
      </c>
      <c r="O176" s="197" t="s">
        <v>947</v>
      </c>
      <c r="P176" s="189" t="s">
        <v>2582</v>
      </c>
      <c r="Q176" s="160" t="s">
        <v>568</v>
      </c>
      <c r="R176" s="158"/>
    </row>
    <row r="177" spans="1:18" ht="12.75">
      <c r="A177" s="192" t="s">
        <v>2547</v>
      </c>
      <c r="B177" s="201"/>
      <c r="C177" s="202" t="s">
        <v>1347</v>
      </c>
      <c r="D177" s="60" t="s">
        <v>2168</v>
      </c>
      <c r="E177" s="60" t="s">
        <v>1238</v>
      </c>
      <c r="F177" s="60" t="s">
        <v>2169</v>
      </c>
      <c r="G177" s="52" t="s">
        <v>1239</v>
      </c>
      <c r="H177" s="60" t="s">
        <v>1239</v>
      </c>
      <c r="I177" s="205" t="s">
        <v>1239</v>
      </c>
      <c r="J177" s="52" t="s">
        <v>872</v>
      </c>
      <c r="K177" s="60" t="s">
        <v>1216</v>
      </c>
      <c r="L177" s="205" t="s">
        <v>874</v>
      </c>
      <c r="M177" s="60" t="s">
        <v>872</v>
      </c>
      <c r="N177" s="60" t="s">
        <v>1216</v>
      </c>
      <c r="O177" s="198" t="s">
        <v>383</v>
      </c>
      <c r="P177" s="190"/>
      <c r="Q177" s="170" t="s">
        <v>206</v>
      </c>
      <c r="R177" s="158"/>
    </row>
    <row r="178" spans="1:18" ht="12.75">
      <c r="A178" s="191" t="s">
        <v>569</v>
      </c>
      <c r="B178" s="199">
        <v>66</v>
      </c>
      <c r="C178" s="200" t="s">
        <v>2666</v>
      </c>
      <c r="D178" s="56" t="s">
        <v>2186</v>
      </c>
      <c r="E178" s="56" t="s">
        <v>2187</v>
      </c>
      <c r="F178" s="56" t="s">
        <v>2188</v>
      </c>
      <c r="G178" s="51" t="s">
        <v>1293</v>
      </c>
      <c r="H178" s="56" t="s">
        <v>2386</v>
      </c>
      <c r="I178" s="203" t="s">
        <v>2387</v>
      </c>
      <c r="J178" s="51" t="s">
        <v>685</v>
      </c>
      <c r="K178" s="56" t="s">
        <v>686</v>
      </c>
      <c r="L178" s="203" t="s">
        <v>687</v>
      </c>
      <c r="M178" s="56" t="s">
        <v>271</v>
      </c>
      <c r="N178" s="56" t="s">
        <v>272</v>
      </c>
      <c r="O178" s="197" t="s">
        <v>608</v>
      </c>
      <c r="P178" s="189"/>
      <c r="Q178" s="160" t="s">
        <v>273</v>
      </c>
      <c r="R178" s="158"/>
    </row>
    <row r="179" spans="1:18" ht="12.75">
      <c r="A179" s="192" t="s">
        <v>2548</v>
      </c>
      <c r="B179" s="201"/>
      <c r="C179" s="202" t="s">
        <v>2586</v>
      </c>
      <c r="D179" s="60" t="s">
        <v>2189</v>
      </c>
      <c r="E179" s="60" t="s">
        <v>1243</v>
      </c>
      <c r="F179" s="60" t="s">
        <v>1767</v>
      </c>
      <c r="G179" s="52" t="s">
        <v>1244</v>
      </c>
      <c r="H179" s="60" t="s">
        <v>2023</v>
      </c>
      <c r="I179" s="205" t="s">
        <v>1245</v>
      </c>
      <c r="J179" s="52" t="s">
        <v>1221</v>
      </c>
      <c r="K179" s="60" t="s">
        <v>875</v>
      </c>
      <c r="L179" s="205" t="s">
        <v>876</v>
      </c>
      <c r="M179" s="60" t="s">
        <v>1919</v>
      </c>
      <c r="N179" s="60" t="s">
        <v>386</v>
      </c>
      <c r="O179" s="198" t="s">
        <v>2073</v>
      </c>
      <c r="P179" s="190"/>
      <c r="Q179" s="170" t="s">
        <v>570</v>
      </c>
      <c r="R179" s="158"/>
    </row>
    <row r="180" spans="1:18" ht="12.75">
      <c r="A180" s="191" t="s">
        <v>571</v>
      </c>
      <c r="B180" s="199">
        <v>51</v>
      </c>
      <c r="C180" s="200" t="s">
        <v>1916</v>
      </c>
      <c r="D180" s="56" t="s">
        <v>1917</v>
      </c>
      <c r="E180" s="56" t="s">
        <v>1141</v>
      </c>
      <c r="F180" s="56" t="s">
        <v>1918</v>
      </c>
      <c r="G180" s="51" t="s">
        <v>1050</v>
      </c>
      <c r="H180" s="56" t="s">
        <v>1852</v>
      </c>
      <c r="I180" s="203" t="s">
        <v>2355</v>
      </c>
      <c r="J180" s="51" t="s">
        <v>688</v>
      </c>
      <c r="K180" s="56" t="s">
        <v>689</v>
      </c>
      <c r="L180" s="203" t="s">
        <v>690</v>
      </c>
      <c r="M180" s="56" t="s">
        <v>207</v>
      </c>
      <c r="N180" s="56" t="s">
        <v>1149</v>
      </c>
      <c r="O180" s="197" t="s">
        <v>103</v>
      </c>
      <c r="P180" s="189" t="s">
        <v>1176</v>
      </c>
      <c r="Q180" s="160" t="s">
        <v>208</v>
      </c>
      <c r="R180" s="158"/>
    </row>
    <row r="181" spans="1:18" ht="12.75">
      <c r="A181" s="192" t="s">
        <v>2548</v>
      </c>
      <c r="B181" s="201"/>
      <c r="C181" s="202" t="s">
        <v>1340</v>
      </c>
      <c r="D181" s="60" t="s">
        <v>1919</v>
      </c>
      <c r="E181" s="60" t="s">
        <v>2588</v>
      </c>
      <c r="F181" s="60" t="s">
        <v>1920</v>
      </c>
      <c r="G181" s="52" t="s">
        <v>1025</v>
      </c>
      <c r="H181" s="60" t="s">
        <v>1024</v>
      </c>
      <c r="I181" s="205" t="s">
        <v>2480</v>
      </c>
      <c r="J181" s="52" t="s">
        <v>572</v>
      </c>
      <c r="K181" s="60" t="s">
        <v>2594</v>
      </c>
      <c r="L181" s="205" t="s">
        <v>2480</v>
      </c>
      <c r="M181" s="60" t="s">
        <v>1865</v>
      </c>
      <c r="N181" s="60" t="s">
        <v>2591</v>
      </c>
      <c r="O181" s="198" t="s">
        <v>2571</v>
      </c>
      <c r="P181" s="190"/>
      <c r="Q181" s="170" t="s">
        <v>573</v>
      </c>
      <c r="R181" s="158"/>
    </row>
    <row r="182" spans="1:18" ht="12.75">
      <c r="A182" s="191" t="s">
        <v>574</v>
      </c>
      <c r="B182" s="199">
        <v>1</v>
      </c>
      <c r="C182" s="200" t="s">
        <v>2139</v>
      </c>
      <c r="D182" s="56" t="s">
        <v>2170</v>
      </c>
      <c r="E182" s="56" t="s">
        <v>2171</v>
      </c>
      <c r="F182" s="56" t="s">
        <v>2172</v>
      </c>
      <c r="G182" s="51" t="s">
        <v>2383</v>
      </c>
      <c r="H182" s="56" t="s">
        <v>2384</v>
      </c>
      <c r="I182" s="203" t="s">
        <v>2385</v>
      </c>
      <c r="J182" s="51" t="s">
        <v>1213</v>
      </c>
      <c r="K182" s="56" t="s">
        <v>33</v>
      </c>
      <c r="L182" s="203" t="s">
        <v>1214</v>
      </c>
      <c r="M182" s="56" t="s">
        <v>919</v>
      </c>
      <c r="N182" s="56" t="s">
        <v>2318</v>
      </c>
      <c r="O182" s="197" t="s">
        <v>920</v>
      </c>
      <c r="P182" s="189" t="s">
        <v>2582</v>
      </c>
      <c r="Q182" s="160" t="s">
        <v>575</v>
      </c>
      <c r="R182" s="158"/>
    </row>
    <row r="183" spans="1:18" ht="12.75">
      <c r="A183" s="192" t="s">
        <v>2556</v>
      </c>
      <c r="B183" s="201"/>
      <c r="C183" s="202" t="s">
        <v>1326</v>
      </c>
      <c r="D183" s="60" t="s">
        <v>2173</v>
      </c>
      <c r="E183" s="60" t="s">
        <v>1240</v>
      </c>
      <c r="F183" s="60" t="s">
        <v>2174</v>
      </c>
      <c r="G183" s="52" t="s">
        <v>1241</v>
      </c>
      <c r="H183" s="60" t="s">
        <v>2145</v>
      </c>
      <c r="I183" s="205" t="s">
        <v>1242</v>
      </c>
      <c r="J183" s="52" t="s">
        <v>576</v>
      </c>
      <c r="K183" s="60" t="s">
        <v>877</v>
      </c>
      <c r="L183" s="205" t="s">
        <v>1242</v>
      </c>
      <c r="M183" s="60" t="s">
        <v>1242</v>
      </c>
      <c r="N183" s="60" t="s">
        <v>1242</v>
      </c>
      <c r="O183" s="198" t="s">
        <v>461</v>
      </c>
      <c r="P183" s="190"/>
      <c r="Q183" s="170" t="s">
        <v>972</v>
      </c>
      <c r="R183" s="158"/>
    </row>
    <row r="184" spans="1:18" ht="12.75">
      <c r="A184" s="191" t="s">
        <v>577</v>
      </c>
      <c r="B184" s="199">
        <v>31</v>
      </c>
      <c r="C184" s="200" t="s">
        <v>2196</v>
      </c>
      <c r="D184" s="56" t="s">
        <v>1094</v>
      </c>
      <c r="E184" s="56" t="s">
        <v>2197</v>
      </c>
      <c r="F184" s="56" t="s">
        <v>2198</v>
      </c>
      <c r="G184" s="51" t="s">
        <v>1893</v>
      </c>
      <c r="H184" s="56" t="s">
        <v>2388</v>
      </c>
      <c r="I184" s="203" t="s">
        <v>2389</v>
      </c>
      <c r="J184" s="51" t="s">
        <v>691</v>
      </c>
      <c r="K184" s="56" t="s">
        <v>2006</v>
      </c>
      <c r="L184" s="203" t="s">
        <v>692</v>
      </c>
      <c r="M184" s="56" t="s">
        <v>911</v>
      </c>
      <c r="N184" s="56" t="s">
        <v>209</v>
      </c>
      <c r="O184" s="197" t="s">
        <v>210</v>
      </c>
      <c r="P184" s="189" t="s">
        <v>578</v>
      </c>
      <c r="Q184" s="160" t="s">
        <v>579</v>
      </c>
      <c r="R184" s="158"/>
    </row>
    <row r="185" spans="1:18" ht="12.75">
      <c r="A185" s="192" t="s">
        <v>2547</v>
      </c>
      <c r="B185" s="201"/>
      <c r="C185" s="202" t="s">
        <v>1340</v>
      </c>
      <c r="D185" s="60" t="s">
        <v>1772</v>
      </c>
      <c r="E185" s="60" t="s">
        <v>2082</v>
      </c>
      <c r="F185" s="60" t="s">
        <v>2184</v>
      </c>
      <c r="G185" s="52" t="s">
        <v>2433</v>
      </c>
      <c r="H185" s="60" t="s">
        <v>1251</v>
      </c>
      <c r="I185" s="205" t="s">
        <v>1252</v>
      </c>
      <c r="J185" s="52" t="s">
        <v>1760</v>
      </c>
      <c r="K185" s="60" t="s">
        <v>2348</v>
      </c>
      <c r="L185" s="205" t="s">
        <v>34</v>
      </c>
      <c r="M185" s="60" t="s">
        <v>2349</v>
      </c>
      <c r="N185" s="60" t="s">
        <v>2418</v>
      </c>
      <c r="O185" s="198" t="s">
        <v>2470</v>
      </c>
      <c r="P185" s="190"/>
      <c r="Q185" s="170" t="s">
        <v>212</v>
      </c>
      <c r="R185" s="158"/>
    </row>
    <row r="186" spans="1:18" ht="12.75">
      <c r="A186" s="191" t="s">
        <v>580</v>
      </c>
      <c r="B186" s="199">
        <v>86</v>
      </c>
      <c r="C186" s="200" t="s">
        <v>2190</v>
      </c>
      <c r="D186" s="56" t="s">
        <v>2191</v>
      </c>
      <c r="E186" s="56" t="s">
        <v>2130</v>
      </c>
      <c r="F186" s="56" t="s">
        <v>2192</v>
      </c>
      <c r="G186" s="51" t="s">
        <v>1246</v>
      </c>
      <c r="H186" s="56" t="s">
        <v>2362</v>
      </c>
      <c r="I186" s="203" t="s">
        <v>1247</v>
      </c>
      <c r="J186" s="51" t="s">
        <v>2369</v>
      </c>
      <c r="K186" s="56" t="s">
        <v>878</v>
      </c>
      <c r="L186" s="203" t="s">
        <v>879</v>
      </c>
      <c r="M186" s="56" t="s">
        <v>390</v>
      </c>
      <c r="N186" s="56" t="s">
        <v>2653</v>
      </c>
      <c r="O186" s="197" t="s">
        <v>391</v>
      </c>
      <c r="P186" s="189" t="s">
        <v>1158</v>
      </c>
      <c r="Q186" s="160" t="s">
        <v>392</v>
      </c>
      <c r="R186" s="158"/>
    </row>
    <row r="187" spans="1:18" ht="12.75">
      <c r="A187" s="192" t="s">
        <v>2548</v>
      </c>
      <c r="B187" s="201"/>
      <c r="C187" s="202" t="s">
        <v>1688</v>
      </c>
      <c r="D187" s="60" t="s">
        <v>2193</v>
      </c>
      <c r="E187" s="60" t="s">
        <v>1248</v>
      </c>
      <c r="F187" s="60" t="s">
        <v>2195</v>
      </c>
      <c r="G187" s="52" t="s">
        <v>2480</v>
      </c>
      <c r="H187" s="60" t="s">
        <v>1249</v>
      </c>
      <c r="I187" s="205" t="s">
        <v>1138</v>
      </c>
      <c r="J187" s="52" t="s">
        <v>2155</v>
      </c>
      <c r="K187" s="60" t="s">
        <v>2486</v>
      </c>
      <c r="L187" s="205" t="s">
        <v>880</v>
      </c>
      <c r="M187" s="60" t="s">
        <v>1221</v>
      </c>
      <c r="N187" s="60" t="s">
        <v>2194</v>
      </c>
      <c r="O187" s="198" t="s">
        <v>1919</v>
      </c>
      <c r="P187" s="190"/>
      <c r="Q187" s="170" t="s">
        <v>581</v>
      </c>
      <c r="R187" s="158"/>
    </row>
    <row r="188" spans="1:18" ht="12.75">
      <c r="A188" s="191"/>
      <c r="B188" s="199">
        <v>46</v>
      </c>
      <c r="C188" s="200" t="s">
        <v>2051</v>
      </c>
      <c r="D188" s="56" t="s">
        <v>1156</v>
      </c>
      <c r="E188" s="56" t="s">
        <v>2052</v>
      </c>
      <c r="F188" s="56" t="s">
        <v>2053</v>
      </c>
      <c r="G188" s="51" t="s">
        <v>2310</v>
      </c>
      <c r="H188" s="56" t="s">
        <v>2377</v>
      </c>
      <c r="I188" s="203" t="s">
        <v>2378</v>
      </c>
      <c r="J188" s="51" t="s">
        <v>679</v>
      </c>
      <c r="K188" s="56" t="s">
        <v>680</v>
      </c>
      <c r="L188" s="203" t="s">
        <v>681</v>
      </c>
      <c r="M188" s="56" t="s">
        <v>213</v>
      </c>
      <c r="N188" s="56" t="s">
        <v>187</v>
      </c>
      <c r="O188" s="197"/>
      <c r="P188" s="189" t="s">
        <v>2609</v>
      </c>
      <c r="Q188" s="160"/>
      <c r="R188" s="158"/>
    </row>
    <row r="189" spans="1:18" ht="12.75">
      <c r="A189" s="192" t="s">
        <v>2548</v>
      </c>
      <c r="B189" s="201"/>
      <c r="C189" s="202" t="s">
        <v>2622</v>
      </c>
      <c r="D189" s="60" t="s">
        <v>2054</v>
      </c>
      <c r="E189" s="60" t="s">
        <v>1953</v>
      </c>
      <c r="F189" s="60" t="s">
        <v>1105</v>
      </c>
      <c r="G189" s="52" t="s">
        <v>1235</v>
      </c>
      <c r="H189" s="60" t="s">
        <v>1236</v>
      </c>
      <c r="I189" s="205" t="s">
        <v>1237</v>
      </c>
      <c r="J189" s="52" t="s">
        <v>867</v>
      </c>
      <c r="K189" s="60" t="s">
        <v>868</v>
      </c>
      <c r="L189" s="205" t="s">
        <v>869</v>
      </c>
      <c r="M189" s="60" t="s">
        <v>2440</v>
      </c>
      <c r="N189" s="60" t="s">
        <v>2426</v>
      </c>
      <c r="O189" s="198"/>
      <c r="P189" s="190"/>
      <c r="Q189" s="170"/>
      <c r="R189" s="158"/>
    </row>
    <row r="190" spans="1:18" ht="12.75">
      <c r="A190" s="191"/>
      <c r="B190" s="199">
        <v>68</v>
      </c>
      <c r="C190" s="200" t="s">
        <v>2064</v>
      </c>
      <c r="D190" s="56" t="s">
        <v>2065</v>
      </c>
      <c r="E190" s="56" t="s">
        <v>2066</v>
      </c>
      <c r="F190" s="56" t="s">
        <v>2067</v>
      </c>
      <c r="G190" s="51" t="s">
        <v>1822</v>
      </c>
      <c r="H190" s="56" t="s">
        <v>2108</v>
      </c>
      <c r="I190" s="203" t="s">
        <v>1934</v>
      </c>
      <c r="J190" s="51" t="s">
        <v>25</v>
      </c>
      <c r="K190" s="56" t="s">
        <v>653</v>
      </c>
      <c r="L190" s="203" t="s">
        <v>654</v>
      </c>
      <c r="M190" s="56"/>
      <c r="N190" s="56"/>
      <c r="O190" s="197"/>
      <c r="P190" s="189" t="s">
        <v>2609</v>
      </c>
      <c r="Q190" s="160"/>
      <c r="R190" s="158"/>
    </row>
    <row r="191" spans="1:18" ht="12.75">
      <c r="A191" s="192" t="s">
        <v>2548</v>
      </c>
      <c r="B191" s="201"/>
      <c r="C191" s="202" t="s">
        <v>2622</v>
      </c>
      <c r="D191" s="60" t="s">
        <v>2068</v>
      </c>
      <c r="E191" s="60" t="s">
        <v>2069</v>
      </c>
      <c r="F191" s="60" t="s">
        <v>1104</v>
      </c>
      <c r="G191" s="52" t="s">
        <v>2334</v>
      </c>
      <c r="H191" s="60" t="s">
        <v>2194</v>
      </c>
      <c r="I191" s="205" t="s">
        <v>2030</v>
      </c>
      <c r="J191" s="52" t="s">
        <v>667</v>
      </c>
      <c r="K191" s="60" t="s">
        <v>815</v>
      </c>
      <c r="L191" s="205" t="s">
        <v>816</v>
      </c>
      <c r="M191" s="60"/>
      <c r="N191" s="60"/>
      <c r="O191" s="198"/>
      <c r="P191" s="190"/>
      <c r="Q191" s="170"/>
      <c r="R191" s="158"/>
    </row>
    <row r="192" spans="1:18" ht="12.75">
      <c r="A192" s="191"/>
      <c r="B192" s="199">
        <v>70</v>
      </c>
      <c r="C192" s="200" t="s">
        <v>2175</v>
      </c>
      <c r="D192" s="56" t="s">
        <v>1134</v>
      </c>
      <c r="E192" s="56" t="s">
        <v>2176</v>
      </c>
      <c r="F192" s="56" t="s">
        <v>2177</v>
      </c>
      <c r="G192" s="51" t="s">
        <v>1143</v>
      </c>
      <c r="H192" s="56" t="s">
        <v>1154</v>
      </c>
      <c r="I192" s="203" t="s">
        <v>2007</v>
      </c>
      <c r="J192" s="51" t="s">
        <v>191</v>
      </c>
      <c r="K192" s="56"/>
      <c r="L192" s="203"/>
      <c r="M192" s="56"/>
      <c r="N192" s="56"/>
      <c r="O192" s="197"/>
      <c r="P192" s="189" t="s">
        <v>462</v>
      </c>
      <c r="Q192" s="160"/>
      <c r="R192" s="158"/>
    </row>
    <row r="193" spans="1:18" ht="12.75">
      <c r="A193" s="192" t="s">
        <v>2555</v>
      </c>
      <c r="B193" s="201"/>
      <c r="C193" s="202" t="s">
        <v>2618</v>
      </c>
      <c r="D193" s="60" t="s">
        <v>2058</v>
      </c>
      <c r="E193" s="60" t="s">
        <v>1228</v>
      </c>
      <c r="F193" s="60" t="s">
        <v>2178</v>
      </c>
      <c r="G193" s="52" t="s">
        <v>1316</v>
      </c>
      <c r="H193" s="60" t="s">
        <v>1298</v>
      </c>
      <c r="I193" s="205" t="s">
        <v>2614</v>
      </c>
      <c r="J193" s="52" t="s">
        <v>1318</v>
      </c>
      <c r="K193" s="60"/>
      <c r="L193" s="205"/>
      <c r="M193" s="60"/>
      <c r="N193" s="60"/>
      <c r="O193" s="198"/>
      <c r="P193" s="190"/>
      <c r="Q193" s="170"/>
      <c r="R193" s="158"/>
    </row>
    <row r="194" spans="1:18" ht="12.75">
      <c r="A194" s="191"/>
      <c r="B194" s="199">
        <v>78</v>
      </c>
      <c r="C194" s="200" t="s">
        <v>1866</v>
      </c>
      <c r="D194" s="56" t="s">
        <v>1058</v>
      </c>
      <c r="E194" s="56" t="s">
        <v>1867</v>
      </c>
      <c r="F194" s="56" t="s">
        <v>1868</v>
      </c>
      <c r="G194" s="51" t="s">
        <v>1065</v>
      </c>
      <c r="H194" s="56" t="s">
        <v>1095</v>
      </c>
      <c r="I194" s="203" t="s">
        <v>2280</v>
      </c>
      <c r="J194" s="51"/>
      <c r="K194" s="56"/>
      <c r="L194" s="203"/>
      <c r="M194" s="56"/>
      <c r="N194" s="56"/>
      <c r="O194" s="197"/>
      <c r="P194" s="189" t="s">
        <v>1212</v>
      </c>
      <c r="Q194" s="160"/>
      <c r="R194" s="158"/>
    </row>
    <row r="195" spans="1:18" ht="12.75">
      <c r="A195" s="192" t="s">
        <v>2543</v>
      </c>
      <c r="B195" s="201"/>
      <c r="C195" s="202" t="s">
        <v>1388</v>
      </c>
      <c r="D195" s="60" t="s">
        <v>2652</v>
      </c>
      <c r="E195" s="60" t="s">
        <v>1869</v>
      </c>
      <c r="F195" s="60" t="s">
        <v>1870</v>
      </c>
      <c r="G195" s="52" t="s">
        <v>1023</v>
      </c>
      <c r="H195" s="60" t="s">
        <v>2281</v>
      </c>
      <c r="I195" s="205" t="s">
        <v>2398</v>
      </c>
      <c r="J195" s="52"/>
      <c r="K195" s="60"/>
      <c r="L195" s="205"/>
      <c r="M195" s="60"/>
      <c r="N195" s="60"/>
      <c r="O195" s="198"/>
      <c r="P195" s="190"/>
      <c r="Q195" s="170"/>
      <c r="R195" s="158"/>
    </row>
    <row r="196" spans="1:18" ht="12.75">
      <c r="A196" s="191"/>
      <c r="B196" s="199">
        <v>98</v>
      </c>
      <c r="C196" s="200" t="s">
        <v>2142</v>
      </c>
      <c r="D196" s="56" t="s">
        <v>2143</v>
      </c>
      <c r="E196" s="56" t="s">
        <v>30</v>
      </c>
      <c r="F196" s="56" t="s">
        <v>2144</v>
      </c>
      <c r="G196" s="51" t="s">
        <v>1997</v>
      </c>
      <c r="H196" s="56"/>
      <c r="I196" s="203"/>
      <c r="J196" s="51"/>
      <c r="K196" s="56"/>
      <c r="L196" s="203"/>
      <c r="M196" s="56"/>
      <c r="N196" s="56"/>
      <c r="O196" s="197"/>
      <c r="P196" s="189" t="s">
        <v>2609</v>
      </c>
      <c r="Q196" s="160"/>
      <c r="R196" s="158"/>
    </row>
    <row r="197" spans="1:18" ht="12.75">
      <c r="A197" s="192" t="s">
        <v>2552</v>
      </c>
      <c r="B197" s="201"/>
      <c r="C197" s="202" t="s">
        <v>2559</v>
      </c>
      <c r="D197" s="60" t="s">
        <v>1289</v>
      </c>
      <c r="E197" s="60" t="s">
        <v>1253</v>
      </c>
      <c r="F197" s="60" t="s">
        <v>1296</v>
      </c>
      <c r="G197" s="52" t="s">
        <v>1254</v>
      </c>
      <c r="H197" s="60"/>
      <c r="I197" s="205"/>
      <c r="J197" s="52"/>
      <c r="K197" s="60"/>
      <c r="L197" s="205"/>
      <c r="M197" s="60"/>
      <c r="N197" s="60"/>
      <c r="O197" s="198"/>
      <c r="P197" s="190"/>
      <c r="Q197" s="170"/>
      <c r="R197" s="158"/>
    </row>
    <row r="198" spans="1:18" ht="12.75">
      <c r="A198" s="191"/>
      <c r="B198" s="199">
        <v>3</v>
      </c>
      <c r="C198" s="200" t="s">
        <v>2101</v>
      </c>
      <c r="D198" s="56" t="s">
        <v>2102</v>
      </c>
      <c r="E198" s="56" t="s">
        <v>2103</v>
      </c>
      <c r="F198" s="56" t="s">
        <v>2104</v>
      </c>
      <c r="G198" s="51" t="s">
        <v>1255</v>
      </c>
      <c r="H198" s="56"/>
      <c r="I198" s="203"/>
      <c r="J198" s="51"/>
      <c r="K198" s="56"/>
      <c r="L198" s="203"/>
      <c r="M198" s="56"/>
      <c r="N198" s="56"/>
      <c r="O198" s="197"/>
      <c r="P198" s="194" t="s">
        <v>2609</v>
      </c>
      <c r="Q198" s="166"/>
      <c r="R198" s="158"/>
    </row>
    <row r="199" spans="1:18" ht="12.75">
      <c r="A199" s="192" t="s">
        <v>2556</v>
      </c>
      <c r="B199" s="201"/>
      <c r="C199" s="202" t="s">
        <v>1333</v>
      </c>
      <c r="D199" s="60" t="s">
        <v>1307</v>
      </c>
      <c r="E199" s="60" t="s">
        <v>2105</v>
      </c>
      <c r="F199" s="60" t="s">
        <v>2106</v>
      </c>
      <c r="G199" s="52" t="s">
        <v>1253</v>
      </c>
      <c r="H199" s="60"/>
      <c r="I199" s="205"/>
      <c r="J199" s="52"/>
      <c r="K199" s="60"/>
      <c r="L199" s="205"/>
      <c r="M199" s="60"/>
      <c r="N199" s="60"/>
      <c r="O199" s="198"/>
      <c r="P199" s="195"/>
      <c r="Q199" s="164"/>
      <c r="R199" s="158"/>
    </row>
    <row r="200" spans="1:18" ht="12.75">
      <c r="A200" s="191"/>
      <c r="B200" s="199">
        <v>4</v>
      </c>
      <c r="C200" s="200" t="s">
        <v>1984</v>
      </c>
      <c r="D200" s="56" t="s">
        <v>1985</v>
      </c>
      <c r="E200" s="56" t="s">
        <v>1986</v>
      </c>
      <c r="F200" s="56" t="s">
        <v>1987</v>
      </c>
      <c r="G200" s="51"/>
      <c r="H200" s="56"/>
      <c r="I200" s="203"/>
      <c r="J200" s="51"/>
      <c r="K200" s="56"/>
      <c r="L200" s="203"/>
      <c r="M200" s="56"/>
      <c r="N200" s="56"/>
      <c r="O200" s="197"/>
      <c r="P200" s="194" t="s">
        <v>2665</v>
      </c>
      <c r="Q200" s="166"/>
      <c r="R200" s="158"/>
    </row>
    <row r="201" spans="1:18" ht="12.75">
      <c r="A201" s="192" t="s">
        <v>2556</v>
      </c>
      <c r="B201" s="201"/>
      <c r="C201" s="202" t="s">
        <v>1337</v>
      </c>
      <c r="D201" s="60" t="s">
        <v>1067</v>
      </c>
      <c r="E201" s="60" t="s">
        <v>1114</v>
      </c>
      <c r="F201" s="60" t="s">
        <v>1303</v>
      </c>
      <c r="G201" s="52"/>
      <c r="H201" s="60"/>
      <c r="I201" s="205"/>
      <c r="J201" s="52"/>
      <c r="K201" s="60"/>
      <c r="L201" s="205"/>
      <c r="M201" s="60"/>
      <c r="N201" s="60"/>
      <c r="O201" s="198"/>
      <c r="P201" s="195"/>
      <c r="Q201" s="164"/>
      <c r="R201" s="158"/>
    </row>
    <row r="202" spans="1:18" ht="12.75">
      <c r="A202" s="191"/>
      <c r="B202" s="199">
        <v>99</v>
      </c>
      <c r="C202" s="200" t="s">
        <v>2014</v>
      </c>
      <c r="D202" s="56" t="s">
        <v>2015</v>
      </c>
      <c r="E202" s="56" t="s">
        <v>2016</v>
      </c>
      <c r="F202" s="56" t="s">
        <v>28</v>
      </c>
      <c r="G202" s="51"/>
      <c r="H202" s="56"/>
      <c r="I202" s="203"/>
      <c r="J202" s="51"/>
      <c r="K202" s="56"/>
      <c r="L202" s="203"/>
      <c r="M202" s="56"/>
      <c r="N202" s="56"/>
      <c r="O202" s="197"/>
      <c r="P202" s="194" t="s">
        <v>2609</v>
      </c>
      <c r="Q202" s="166"/>
      <c r="R202" s="158"/>
    </row>
    <row r="203" spans="1:18" ht="12.75">
      <c r="A203" s="192" t="s">
        <v>2555</v>
      </c>
      <c r="B203" s="201"/>
      <c r="C203" s="202" t="s">
        <v>1742</v>
      </c>
      <c r="D203" s="60" t="s">
        <v>2017</v>
      </c>
      <c r="E203" s="60" t="s">
        <v>1097</v>
      </c>
      <c r="F203" s="60" t="s">
        <v>2018</v>
      </c>
      <c r="G203" s="52"/>
      <c r="H203" s="60"/>
      <c r="I203" s="205"/>
      <c r="J203" s="52"/>
      <c r="K203" s="60"/>
      <c r="L203" s="205"/>
      <c r="M203" s="60"/>
      <c r="N203" s="60"/>
      <c r="O203" s="198"/>
      <c r="P203" s="195"/>
      <c r="Q203" s="164"/>
      <c r="R203" s="158"/>
    </row>
    <row r="204" spans="1:18" ht="12.75">
      <c r="A204" s="191"/>
      <c r="B204" s="199">
        <v>65</v>
      </c>
      <c r="C204" s="200" t="s">
        <v>2199</v>
      </c>
      <c r="D204" s="56"/>
      <c r="E204" s="56"/>
      <c r="F204" s="56"/>
      <c r="G204" s="51"/>
      <c r="H204" s="56"/>
      <c r="I204" s="203"/>
      <c r="J204" s="51"/>
      <c r="K204" s="56"/>
      <c r="L204" s="203"/>
      <c r="M204" s="56"/>
      <c r="N204" s="56"/>
      <c r="O204" s="197"/>
      <c r="P204" s="194" t="s">
        <v>1256</v>
      </c>
      <c r="Q204" s="166"/>
      <c r="R204" s="158"/>
    </row>
    <row r="205" spans="1:18" ht="12.75">
      <c r="A205" s="192" t="s">
        <v>2554</v>
      </c>
      <c r="B205" s="201"/>
      <c r="C205" s="202" t="s">
        <v>1591</v>
      </c>
      <c r="D205" s="60"/>
      <c r="E205" s="60"/>
      <c r="F205" s="60"/>
      <c r="G205" s="52"/>
      <c r="H205" s="60"/>
      <c r="I205" s="205"/>
      <c r="J205" s="52"/>
      <c r="K205" s="60"/>
      <c r="L205" s="205"/>
      <c r="M205" s="60"/>
      <c r="N205" s="60"/>
      <c r="O205" s="198"/>
      <c r="P205" s="195"/>
      <c r="Q205" s="164"/>
      <c r="R205" s="158"/>
    </row>
    <row r="206" spans="1:18" ht="12.75">
      <c r="A206" s="191"/>
      <c r="B206" s="199">
        <v>76</v>
      </c>
      <c r="C206" s="200" t="s">
        <v>2200</v>
      </c>
      <c r="D206" s="56"/>
      <c r="E206" s="56"/>
      <c r="F206" s="56"/>
      <c r="G206" s="51"/>
      <c r="H206" s="56"/>
      <c r="I206" s="203"/>
      <c r="J206" s="51"/>
      <c r="K206" s="56"/>
      <c r="L206" s="203"/>
      <c r="M206" s="56"/>
      <c r="N206" s="56"/>
      <c r="O206" s="197"/>
      <c r="P206" s="194" t="s">
        <v>2609</v>
      </c>
      <c r="Q206" s="166"/>
      <c r="R206" s="158"/>
    </row>
    <row r="207" spans="1:18" ht="12.75">
      <c r="A207" s="192" t="s">
        <v>2547</v>
      </c>
      <c r="B207" s="201"/>
      <c r="C207" s="202" t="s">
        <v>2585</v>
      </c>
      <c r="D207" s="60"/>
      <c r="E207" s="60"/>
      <c r="F207" s="60"/>
      <c r="G207" s="52"/>
      <c r="H207" s="60"/>
      <c r="I207" s="205"/>
      <c r="J207" s="52"/>
      <c r="K207" s="60"/>
      <c r="L207" s="205"/>
      <c r="M207" s="60"/>
      <c r="N207" s="60"/>
      <c r="O207" s="198"/>
      <c r="P207" s="195"/>
      <c r="Q207" s="164"/>
      <c r="R207" s="158"/>
    </row>
    <row r="208" spans="1:18" ht="12.75">
      <c r="A208" s="186"/>
      <c r="B208" s="184"/>
      <c r="C208" s="185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1"/>
      <c r="Q208" s="101"/>
      <c r="R208" s="101"/>
    </row>
    <row r="209" spans="1:18" ht="12.75">
      <c r="A209" s="186"/>
      <c r="B209" s="184"/>
      <c r="C209" s="185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1"/>
      <c r="Q209" s="101"/>
      <c r="R209" s="101"/>
    </row>
    <row r="210" spans="1:18" ht="12.75">
      <c r="A210" s="186"/>
      <c r="B210" s="184"/>
      <c r="C210" s="185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1"/>
      <c r="Q210" s="101"/>
      <c r="R210" s="101"/>
    </row>
    <row r="211" spans="1:18" ht="12.75">
      <c r="A211" s="186"/>
      <c r="B211" s="184"/>
      <c r="C211" s="185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1"/>
      <c r="Q211" s="101"/>
      <c r="R211" s="101"/>
    </row>
    <row r="212" spans="1:18" ht="12.75">
      <c r="A212" s="186"/>
      <c r="B212" s="184"/>
      <c r="C212" s="185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1"/>
      <c r="Q212" s="101"/>
      <c r="R212" s="101"/>
    </row>
    <row r="213" spans="1:18" ht="12.75">
      <c r="A213" s="186"/>
      <c r="B213" s="184"/>
      <c r="C213" s="185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1"/>
      <c r="Q213" s="101"/>
      <c r="R213" s="101"/>
    </row>
    <row r="214" spans="1:18" ht="12.75">
      <c r="A214" s="186"/>
      <c r="B214" s="184"/>
      <c r="C214" s="185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1"/>
      <c r="Q214" s="101"/>
      <c r="R214" s="101"/>
    </row>
    <row r="215" spans="1:18" ht="12.75">
      <c r="A215" s="186"/>
      <c r="B215" s="184"/>
      <c r="C215" s="185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1"/>
      <c r="Q215" s="101"/>
      <c r="R215" s="101"/>
    </row>
    <row r="216" spans="1:18" ht="12.75">
      <c r="A216" s="186"/>
      <c r="B216" s="184"/>
      <c r="C216" s="185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1"/>
      <c r="Q216" s="101"/>
      <c r="R216" s="101"/>
    </row>
    <row r="217" spans="1:18" ht="12.75">
      <c r="A217" s="186"/>
      <c r="B217" s="184"/>
      <c r="C217" s="185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1"/>
      <c r="Q217" s="101"/>
      <c r="R217" s="101"/>
    </row>
    <row r="218" spans="1:18" ht="12.75">
      <c r="A218" s="186"/>
      <c r="B218" s="184"/>
      <c r="C218" s="185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1"/>
      <c r="Q218" s="101"/>
      <c r="R218" s="101"/>
    </row>
    <row r="219" spans="1:18" ht="12.75">
      <c r="A219" s="186"/>
      <c r="B219" s="184"/>
      <c r="C219" s="185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1"/>
      <c r="Q219" s="101"/>
      <c r="R219" s="101"/>
    </row>
    <row r="220" spans="1:18" ht="12.75">
      <c r="A220" s="186"/>
      <c r="B220" s="184"/>
      <c r="C220" s="185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1"/>
      <c r="Q220" s="101"/>
      <c r="R220" s="101"/>
    </row>
    <row r="221" spans="1:18" ht="12.75">
      <c r="A221" s="186"/>
      <c r="B221" s="184"/>
      <c r="C221" s="185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1"/>
      <c r="Q221" s="101"/>
      <c r="R221" s="101"/>
    </row>
    <row r="222" spans="1:18" ht="12.75">
      <c r="A222" s="186"/>
      <c r="B222" s="184"/>
      <c r="C222" s="185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1"/>
      <c r="Q222" s="101"/>
      <c r="R222" s="101"/>
    </row>
    <row r="223" spans="1:18" ht="12.75">
      <c r="A223" s="186"/>
      <c r="B223" s="184"/>
      <c r="C223" s="185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1"/>
      <c r="Q223" s="101"/>
      <c r="R223" s="101"/>
    </row>
    <row r="224" spans="1:18" ht="12.75">
      <c r="A224" s="101"/>
      <c r="B224" s="196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1:18" ht="12.75">
      <c r="A225" s="101"/>
      <c r="B225" s="196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360" verticalDpi="360" orientation="landscape" paperSize="9" r:id="rId1"/>
  <rowBreaks count="4" manualBreakCount="4">
    <brk id="45" max="255" man="1"/>
    <brk id="89" max="255" man="1"/>
    <brk id="133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20"/>
    </row>
    <row r="2" ht="15.75">
      <c r="E2" s="1" t="str">
        <f>Startlist!$F2</f>
        <v>Pandivere Talv rahvaralli 2019</v>
      </c>
    </row>
    <row r="3" ht="15">
      <c r="E3" s="20" t="str">
        <f>Startlist!$F3</f>
        <v>23.02.2019</v>
      </c>
    </row>
    <row r="4" spans="1:5" ht="15.75">
      <c r="A4" s="11" t="s">
        <v>2527</v>
      </c>
      <c r="E4" s="20" t="str">
        <f>Startlist!$F4</f>
        <v>Rakke</v>
      </c>
    </row>
    <row r="5" spans="1:9" ht="12.75">
      <c r="A5" s="82" t="s">
        <v>2510</v>
      </c>
      <c r="B5" s="83" t="s">
        <v>2501</v>
      </c>
      <c r="C5" s="84" t="s">
        <v>2502</v>
      </c>
      <c r="D5" s="85" t="s">
        <v>2503</v>
      </c>
      <c r="E5" s="85" t="s">
        <v>2505</v>
      </c>
      <c r="F5" s="84" t="s">
        <v>2513</v>
      </c>
      <c r="G5" s="84" t="s">
        <v>2514</v>
      </c>
      <c r="H5" s="86" t="s">
        <v>2511</v>
      </c>
      <c r="I5" s="87" t="s">
        <v>2512</v>
      </c>
    </row>
    <row r="6" spans="1:11" ht="14.25" customHeight="1">
      <c r="A6" s="123" t="s">
        <v>1160</v>
      </c>
      <c r="B6" s="106" t="s">
        <v>2543</v>
      </c>
      <c r="C6" s="107" t="s">
        <v>1391</v>
      </c>
      <c r="D6" s="107" t="s">
        <v>1392</v>
      </c>
      <c r="E6" s="107" t="s">
        <v>1393</v>
      </c>
      <c r="F6" s="108" t="s">
        <v>1257</v>
      </c>
      <c r="G6" s="108" t="s">
        <v>1300</v>
      </c>
      <c r="H6" s="109" t="s">
        <v>2581</v>
      </c>
      <c r="I6" s="124" t="s">
        <v>2581</v>
      </c>
      <c r="J6" s="80"/>
      <c r="K6" s="17"/>
    </row>
    <row r="7" spans="1:11" ht="14.25" customHeight="1">
      <c r="A7" s="123" t="s">
        <v>1161</v>
      </c>
      <c r="B7" s="106" t="s">
        <v>2547</v>
      </c>
      <c r="C7" s="107" t="s">
        <v>1447</v>
      </c>
      <c r="D7" s="107" t="s">
        <v>1448</v>
      </c>
      <c r="E7" s="107" t="s">
        <v>1340</v>
      </c>
      <c r="F7" s="108" t="s">
        <v>2262</v>
      </c>
      <c r="G7" s="108" t="s">
        <v>1259</v>
      </c>
      <c r="H7" s="109" t="s">
        <v>1159</v>
      </c>
      <c r="I7" s="124"/>
      <c r="J7" s="80"/>
      <c r="K7" s="17"/>
    </row>
    <row r="8" spans="1:11" ht="14.25" customHeight="1">
      <c r="A8" s="123"/>
      <c r="B8" s="106"/>
      <c r="C8" s="107"/>
      <c r="D8" s="107"/>
      <c r="E8" s="107"/>
      <c r="F8" s="108" t="s">
        <v>1257</v>
      </c>
      <c r="G8" s="108" t="s">
        <v>1300</v>
      </c>
      <c r="H8" s="109" t="s">
        <v>2581</v>
      </c>
      <c r="I8" s="124" t="s">
        <v>1250</v>
      </c>
      <c r="J8" s="80"/>
      <c r="K8" s="17"/>
    </row>
    <row r="9" spans="1:11" ht="14.25" customHeight="1">
      <c r="A9" s="123" t="s">
        <v>721</v>
      </c>
      <c r="B9" s="106" t="s">
        <v>2547</v>
      </c>
      <c r="C9" s="107" t="s">
        <v>1455</v>
      </c>
      <c r="D9" s="107" t="s">
        <v>1456</v>
      </c>
      <c r="E9" s="107" t="s">
        <v>1340</v>
      </c>
      <c r="F9" s="108" t="s">
        <v>722</v>
      </c>
      <c r="G9" s="108" t="s">
        <v>1774</v>
      </c>
      <c r="H9" s="109" t="s">
        <v>2582</v>
      </c>
      <c r="I9" s="124" t="s">
        <v>2582</v>
      </c>
      <c r="J9" s="80"/>
      <c r="K9" s="17"/>
    </row>
    <row r="10" spans="1:11" ht="14.25" customHeight="1">
      <c r="A10" s="123" t="s">
        <v>1162</v>
      </c>
      <c r="B10" s="106" t="s">
        <v>2547</v>
      </c>
      <c r="C10" s="107" t="s">
        <v>1463</v>
      </c>
      <c r="D10" s="107" t="s">
        <v>1464</v>
      </c>
      <c r="E10" s="107" t="s">
        <v>1444</v>
      </c>
      <c r="F10" s="108" t="s">
        <v>1257</v>
      </c>
      <c r="G10" s="108" t="s">
        <v>1260</v>
      </c>
      <c r="H10" s="109" t="s">
        <v>2639</v>
      </c>
      <c r="I10" s="124" t="s">
        <v>2639</v>
      </c>
      <c r="J10" s="80"/>
      <c r="K10" s="17"/>
    </row>
    <row r="11" spans="1:11" ht="14.25" customHeight="1">
      <c r="A11" s="123" t="s">
        <v>723</v>
      </c>
      <c r="B11" s="106" t="s">
        <v>2548</v>
      </c>
      <c r="C11" s="107" t="s">
        <v>1535</v>
      </c>
      <c r="D11" s="107" t="s">
        <v>1536</v>
      </c>
      <c r="E11" s="107" t="s">
        <v>1340</v>
      </c>
      <c r="F11" s="108" t="s">
        <v>724</v>
      </c>
      <c r="G11" s="108" t="s">
        <v>725</v>
      </c>
      <c r="H11" s="109" t="s">
        <v>1176</v>
      </c>
      <c r="I11" s="124" t="s">
        <v>1176</v>
      </c>
      <c r="J11" s="80"/>
      <c r="K11" s="17"/>
    </row>
    <row r="12" spans="1:11" ht="14.25" customHeight="1">
      <c r="A12" s="123" t="s">
        <v>1261</v>
      </c>
      <c r="B12" s="106" t="s">
        <v>2543</v>
      </c>
      <c r="C12" s="107" t="s">
        <v>1585</v>
      </c>
      <c r="D12" s="107" t="s">
        <v>1586</v>
      </c>
      <c r="E12" s="107" t="s">
        <v>1411</v>
      </c>
      <c r="F12" s="108" t="s">
        <v>1257</v>
      </c>
      <c r="G12" s="108" t="s">
        <v>1262</v>
      </c>
      <c r="H12" s="109" t="s">
        <v>2455</v>
      </c>
      <c r="I12" s="124" t="s">
        <v>2455</v>
      </c>
      <c r="J12" s="80"/>
      <c r="K12" s="17"/>
    </row>
    <row r="13" spans="1:11" ht="14.25" customHeight="1">
      <c r="A13" s="123" t="s">
        <v>1263</v>
      </c>
      <c r="B13" s="106" t="s">
        <v>2555</v>
      </c>
      <c r="C13" s="107" t="s">
        <v>1606</v>
      </c>
      <c r="D13" s="107" t="s">
        <v>1607</v>
      </c>
      <c r="E13" s="107" t="s">
        <v>2621</v>
      </c>
      <c r="F13" s="108" t="s">
        <v>1264</v>
      </c>
      <c r="G13" s="108" t="s">
        <v>1774</v>
      </c>
      <c r="H13" s="109" t="s">
        <v>2582</v>
      </c>
      <c r="I13" s="124" t="s">
        <v>2582</v>
      </c>
      <c r="J13" s="80"/>
      <c r="K13" s="17"/>
    </row>
    <row r="14" spans="1:11" ht="14.25" customHeight="1">
      <c r="A14" s="123" t="s">
        <v>1169</v>
      </c>
      <c r="B14" s="106" t="s">
        <v>2554</v>
      </c>
      <c r="C14" s="107" t="s">
        <v>1615</v>
      </c>
      <c r="D14" s="107" t="s">
        <v>1616</v>
      </c>
      <c r="E14" s="107" t="s">
        <v>1340</v>
      </c>
      <c r="F14" s="108" t="s">
        <v>1257</v>
      </c>
      <c r="G14" s="108" t="s">
        <v>1265</v>
      </c>
      <c r="H14" s="109" t="s">
        <v>1157</v>
      </c>
      <c r="I14" s="124" t="s">
        <v>1157</v>
      </c>
      <c r="J14" s="80"/>
      <c r="K14" s="17"/>
    </row>
    <row r="15" spans="1:11" ht="14.25" customHeight="1">
      <c r="A15" s="123" t="s">
        <v>881</v>
      </c>
      <c r="B15" s="106" t="s">
        <v>2555</v>
      </c>
      <c r="C15" s="107" t="s">
        <v>1624</v>
      </c>
      <c r="D15" s="107" t="s">
        <v>1625</v>
      </c>
      <c r="E15" s="107" t="s">
        <v>2623</v>
      </c>
      <c r="F15" s="108" t="s">
        <v>882</v>
      </c>
      <c r="G15" s="108" t="s">
        <v>883</v>
      </c>
      <c r="H15" s="109" t="s">
        <v>2581</v>
      </c>
      <c r="I15" s="124" t="s">
        <v>2581</v>
      </c>
      <c r="J15" s="80"/>
      <c r="K15" s="17"/>
    </row>
    <row r="16" spans="1:11" ht="14.25" customHeight="1">
      <c r="A16" s="123" t="s">
        <v>582</v>
      </c>
      <c r="B16" s="106" t="s">
        <v>2548</v>
      </c>
      <c r="C16" s="107" t="s">
        <v>1674</v>
      </c>
      <c r="D16" s="107" t="s">
        <v>1675</v>
      </c>
      <c r="E16" s="107" t="s">
        <v>2551</v>
      </c>
      <c r="F16" s="108" t="s">
        <v>583</v>
      </c>
      <c r="G16" s="108" t="s">
        <v>584</v>
      </c>
      <c r="H16" s="109" t="s">
        <v>457</v>
      </c>
      <c r="I16" s="124" t="s">
        <v>457</v>
      </c>
      <c r="J16" s="80"/>
      <c r="K16" s="17"/>
    </row>
    <row r="17" spans="1:11" ht="14.25" customHeight="1">
      <c r="A17" s="123" t="s">
        <v>884</v>
      </c>
      <c r="B17" s="106" t="s">
        <v>2548</v>
      </c>
      <c r="C17" s="107" t="s">
        <v>1679</v>
      </c>
      <c r="D17" s="107" t="s">
        <v>1009</v>
      </c>
      <c r="E17" s="107" t="s">
        <v>2557</v>
      </c>
      <c r="F17" s="108" t="s">
        <v>724</v>
      </c>
      <c r="G17" s="108" t="s">
        <v>883</v>
      </c>
      <c r="H17" s="109" t="s">
        <v>2581</v>
      </c>
      <c r="I17" s="124" t="s">
        <v>2581</v>
      </c>
      <c r="J17" s="80"/>
      <c r="K17" s="17"/>
    </row>
    <row r="18" spans="1:11" ht="14.25" customHeight="1">
      <c r="A18" s="123" t="s">
        <v>1170</v>
      </c>
      <c r="B18" s="106" t="s">
        <v>2548</v>
      </c>
      <c r="C18" s="107" t="s">
        <v>1686</v>
      </c>
      <c r="D18" s="107" t="s">
        <v>1687</v>
      </c>
      <c r="E18" s="107" t="s">
        <v>1688</v>
      </c>
      <c r="F18" s="108" t="s">
        <v>2262</v>
      </c>
      <c r="G18" s="108" t="s">
        <v>1258</v>
      </c>
      <c r="H18" s="109" t="s">
        <v>1158</v>
      </c>
      <c r="I18" s="124" t="s">
        <v>1158</v>
      </c>
      <c r="J18" s="80"/>
      <c r="K18" s="17"/>
    </row>
    <row r="19" spans="1:11" ht="14.25" customHeight="1">
      <c r="A19" s="123" t="s">
        <v>885</v>
      </c>
      <c r="B19" s="106" t="s">
        <v>2547</v>
      </c>
      <c r="C19" s="107" t="s">
        <v>1710</v>
      </c>
      <c r="D19" s="107" t="s">
        <v>1711</v>
      </c>
      <c r="E19" s="107" t="s">
        <v>1712</v>
      </c>
      <c r="F19" s="108" t="s">
        <v>882</v>
      </c>
      <c r="G19" s="108" t="s">
        <v>886</v>
      </c>
      <c r="H19" s="109" t="s">
        <v>887</v>
      </c>
      <c r="I19" s="124"/>
      <c r="J19" s="80"/>
      <c r="K19" s="17"/>
    </row>
    <row r="20" spans="1:11" ht="14.25" customHeight="1">
      <c r="A20" s="123"/>
      <c r="B20" s="106"/>
      <c r="C20" s="107"/>
      <c r="D20" s="107"/>
      <c r="E20" s="107"/>
      <c r="F20" s="108" t="s">
        <v>888</v>
      </c>
      <c r="G20" s="108" t="s">
        <v>889</v>
      </c>
      <c r="H20" s="109" t="s">
        <v>890</v>
      </c>
      <c r="I20" s="124"/>
      <c r="J20" s="80"/>
      <c r="K20" s="17"/>
    </row>
    <row r="21" spans="1:11" ht="14.25" customHeight="1">
      <c r="A21" s="123"/>
      <c r="B21" s="106"/>
      <c r="C21" s="107"/>
      <c r="D21" s="107"/>
      <c r="E21" s="107"/>
      <c r="F21" s="108" t="s">
        <v>583</v>
      </c>
      <c r="G21" s="108" t="s">
        <v>883</v>
      </c>
      <c r="H21" s="109" t="s">
        <v>2581</v>
      </c>
      <c r="I21" s="124" t="s">
        <v>585</v>
      </c>
      <c r="J21" s="80"/>
      <c r="K21" s="17"/>
    </row>
    <row r="22" spans="1:11" ht="14.25" customHeight="1">
      <c r="A22" s="123" t="s">
        <v>891</v>
      </c>
      <c r="B22" s="106" t="s">
        <v>2547</v>
      </c>
      <c r="C22" s="107" t="s">
        <v>1719</v>
      </c>
      <c r="D22" s="107" t="s">
        <v>1720</v>
      </c>
      <c r="E22" s="107" t="s">
        <v>1721</v>
      </c>
      <c r="F22" s="108" t="s">
        <v>892</v>
      </c>
      <c r="G22" s="108" t="s">
        <v>893</v>
      </c>
      <c r="H22" s="109" t="s">
        <v>863</v>
      </c>
      <c r="I22" s="124" t="s">
        <v>863</v>
      </c>
      <c r="J22" s="80"/>
      <c r="K22" s="17"/>
    </row>
    <row r="23" spans="1:11" ht="14.25" customHeight="1">
      <c r="A23" s="123" t="s">
        <v>894</v>
      </c>
      <c r="B23" s="106" t="s">
        <v>2547</v>
      </c>
      <c r="C23" s="107" t="s">
        <v>1724</v>
      </c>
      <c r="D23" s="107" t="s">
        <v>1725</v>
      </c>
      <c r="E23" s="107" t="s">
        <v>1340</v>
      </c>
      <c r="F23" s="108" t="s">
        <v>892</v>
      </c>
      <c r="G23" s="108" t="s">
        <v>1300</v>
      </c>
      <c r="H23" s="109" t="s">
        <v>2581</v>
      </c>
      <c r="I23" s="124" t="s">
        <v>2581</v>
      </c>
      <c r="J23" s="80"/>
      <c r="K23" s="17"/>
    </row>
    <row r="24" spans="1:11" ht="14.25" customHeight="1">
      <c r="A24" s="123" t="s">
        <v>895</v>
      </c>
      <c r="B24" s="106" t="s">
        <v>2547</v>
      </c>
      <c r="C24" s="107" t="s">
        <v>1728</v>
      </c>
      <c r="D24" s="107" t="s">
        <v>1729</v>
      </c>
      <c r="E24" s="107" t="s">
        <v>1340</v>
      </c>
      <c r="F24" s="108" t="s">
        <v>892</v>
      </c>
      <c r="G24" s="108" t="s">
        <v>1175</v>
      </c>
      <c r="H24" s="109" t="s">
        <v>1176</v>
      </c>
      <c r="I24" s="124" t="s">
        <v>1176</v>
      </c>
      <c r="J24" s="80"/>
      <c r="K24" s="17"/>
    </row>
    <row r="25" spans="1:11" ht="14.25" customHeight="1">
      <c r="A25" s="123" t="s">
        <v>1173</v>
      </c>
      <c r="B25" s="106" t="s">
        <v>2547</v>
      </c>
      <c r="C25" s="107" t="s">
        <v>1755</v>
      </c>
      <c r="D25" s="107" t="s">
        <v>1756</v>
      </c>
      <c r="E25" s="107" t="s">
        <v>1758</v>
      </c>
      <c r="F25" s="108" t="s">
        <v>1174</v>
      </c>
      <c r="G25" s="108" t="s">
        <v>1175</v>
      </c>
      <c r="H25" s="109" t="s">
        <v>1176</v>
      </c>
      <c r="I25" s="124" t="s">
        <v>1176</v>
      </c>
      <c r="J25" s="80"/>
      <c r="K25" s="17"/>
    </row>
    <row r="26" spans="1:11" ht="14.25" customHeight="1">
      <c r="A26" s="123"/>
      <c r="B26" s="106"/>
      <c r="C26" s="107"/>
      <c r="D26" s="107"/>
      <c r="E26" s="107"/>
      <c r="F26" s="108"/>
      <c r="G26" s="108"/>
      <c r="H26" s="109"/>
      <c r="I26" s="124"/>
      <c r="J26" s="80"/>
      <c r="K26" s="17"/>
    </row>
    <row r="27" spans="1:11" ht="14.25" customHeight="1">
      <c r="A27" s="123"/>
      <c r="B27" s="106"/>
      <c r="C27" s="107"/>
      <c r="D27" s="107"/>
      <c r="E27" s="107"/>
      <c r="F27" s="108"/>
      <c r="G27" s="108"/>
      <c r="H27" s="109"/>
      <c r="I27" s="124"/>
      <c r="J27" s="80"/>
      <c r="K27" s="17"/>
    </row>
    <row r="28" spans="1:11" ht="14.25" customHeight="1">
      <c r="A28" s="123"/>
      <c r="B28" s="106"/>
      <c r="C28" s="107"/>
      <c r="D28" s="107"/>
      <c r="E28" s="107"/>
      <c r="F28" s="108"/>
      <c r="G28" s="108"/>
      <c r="H28" s="109"/>
      <c r="I28" s="124"/>
      <c r="J28" s="80"/>
      <c r="K28" s="17"/>
    </row>
    <row r="29" spans="1:11" ht="14.25" customHeight="1">
      <c r="A29" s="123"/>
      <c r="B29" s="106"/>
      <c r="C29" s="107"/>
      <c r="D29" s="107"/>
      <c r="E29" s="107"/>
      <c r="F29" s="108"/>
      <c r="G29" s="108"/>
      <c r="H29" s="109"/>
      <c r="I29" s="124"/>
      <c r="J29" s="80"/>
      <c r="K29" s="17"/>
    </row>
    <row r="30" spans="1:11" ht="14.25" customHeight="1">
      <c r="A30" s="123"/>
      <c r="B30" s="106"/>
      <c r="C30" s="107"/>
      <c r="D30" s="107"/>
      <c r="E30" s="107"/>
      <c r="F30" s="108"/>
      <c r="G30" s="108"/>
      <c r="H30" s="109"/>
      <c r="I30" s="124"/>
      <c r="J30" s="80"/>
      <c r="K30" s="17"/>
    </row>
    <row r="31" spans="1:11" ht="14.25" customHeight="1">
      <c r="A31" s="123"/>
      <c r="B31" s="106"/>
      <c r="C31" s="107"/>
      <c r="D31" s="107"/>
      <c r="E31" s="107"/>
      <c r="F31" s="108"/>
      <c r="G31" s="108"/>
      <c r="H31" s="109"/>
      <c r="I31" s="124"/>
      <c r="J31" s="80"/>
      <c r="K31" s="17"/>
    </row>
    <row r="32" spans="1:11" ht="14.25" customHeight="1">
      <c r="A32" s="123"/>
      <c r="B32" s="106"/>
      <c r="C32" s="107"/>
      <c r="D32" s="107"/>
      <c r="E32" s="107"/>
      <c r="F32" s="108"/>
      <c r="G32" s="108"/>
      <c r="H32" s="109"/>
      <c r="I32" s="124"/>
      <c r="J32" s="80"/>
      <c r="K32" s="17"/>
    </row>
    <row r="33" spans="1:11" ht="14.25" customHeight="1">
      <c r="A33" s="123"/>
      <c r="B33" s="106"/>
      <c r="C33" s="107"/>
      <c r="D33" s="107"/>
      <c r="E33" s="107"/>
      <c r="F33" s="108"/>
      <c r="G33" s="108"/>
      <c r="H33" s="109"/>
      <c r="I33" s="124"/>
      <c r="J33" s="80"/>
      <c r="K33" s="17"/>
    </row>
    <row r="34" spans="1:11" ht="14.25" customHeight="1">
      <c r="A34" s="123"/>
      <c r="B34" s="106"/>
      <c r="C34" s="107"/>
      <c r="D34" s="107"/>
      <c r="E34" s="107"/>
      <c r="F34" s="108"/>
      <c r="G34" s="108"/>
      <c r="H34" s="109"/>
      <c r="I34" s="124"/>
      <c r="J34" s="80"/>
      <c r="K34" s="17"/>
    </row>
    <row r="35" spans="1:11" ht="14.25" customHeight="1">
      <c r="A35" s="123"/>
      <c r="B35" s="106"/>
      <c r="C35" s="107"/>
      <c r="D35" s="107"/>
      <c r="E35" s="107"/>
      <c r="F35" s="108"/>
      <c r="G35" s="108"/>
      <c r="H35" s="109"/>
      <c r="I35" s="124"/>
      <c r="J35" s="80"/>
      <c r="K35" s="17"/>
    </row>
    <row r="36" spans="1:11" ht="14.25" customHeight="1">
      <c r="A36" s="123"/>
      <c r="B36" s="106"/>
      <c r="C36" s="107"/>
      <c r="D36" s="107"/>
      <c r="E36" s="107"/>
      <c r="F36" s="108"/>
      <c r="G36" s="108"/>
      <c r="H36" s="109"/>
      <c r="I36" s="124"/>
      <c r="J36" s="80"/>
      <c r="K36" s="17"/>
    </row>
    <row r="37" spans="1:11" ht="14.25" customHeight="1">
      <c r="A37" s="123"/>
      <c r="B37" s="106"/>
      <c r="C37" s="107"/>
      <c r="D37" s="107"/>
      <c r="E37" s="107"/>
      <c r="F37" s="108"/>
      <c r="G37" s="108"/>
      <c r="H37" s="109"/>
      <c r="I37" s="124"/>
      <c r="J37" s="80"/>
      <c r="K37" s="17"/>
    </row>
    <row r="38" spans="1:11" ht="14.25" customHeight="1">
      <c r="A38" s="123"/>
      <c r="B38" s="106"/>
      <c r="C38" s="107"/>
      <c r="D38" s="107"/>
      <c r="E38" s="107"/>
      <c r="F38" s="108"/>
      <c r="G38" s="108"/>
      <c r="H38" s="109"/>
      <c r="I38" s="124"/>
      <c r="J38" s="80"/>
      <c r="K38" s="17"/>
    </row>
    <row r="39" spans="1:11" ht="14.25" customHeight="1">
      <c r="A39" s="123"/>
      <c r="B39" s="106"/>
      <c r="C39" s="107"/>
      <c r="D39" s="107"/>
      <c r="E39" s="107"/>
      <c r="F39" s="108"/>
      <c r="G39" s="108"/>
      <c r="H39" s="109"/>
      <c r="I39" s="124"/>
      <c r="J39" s="80"/>
      <c r="K39" s="17"/>
    </row>
    <row r="40" spans="1:11" ht="14.25" customHeight="1">
      <c r="A40" s="123"/>
      <c r="B40" s="106"/>
      <c r="C40" s="107"/>
      <c r="D40" s="107"/>
      <c r="E40" s="107"/>
      <c r="F40" s="108"/>
      <c r="G40" s="108"/>
      <c r="H40" s="109"/>
      <c r="I40" s="124"/>
      <c r="J40" s="80"/>
      <c r="K40" s="17"/>
    </row>
    <row r="41" spans="1:11" ht="14.25" customHeight="1">
      <c r="A41" s="123"/>
      <c r="B41" s="106"/>
      <c r="C41" s="107"/>
      <c r="D41" s="107"/>
      <c r="E41" s="107"/>
      <c r="F41" s="108"/>
      <c r="G41" s="108"/>
      <c r="H41" s="109"/>
      <c r="I41" s="124"/>
      <c r="J41" s="80"/>
      <c r="K41" s="17"/>
    </row>
    <row r="42" spans="1:11" ht="14.25" customHeight="1">
      <c r="A42" s="123"/>
      <c r="B42" s="106"/>
      <c r="C42" s="107"/>
      <c r="D42" s="107"/>
      <c r="E42" s="107"/>
      <c r="F42" s="108"/>
      <c r="G42" s="108"/>
      <c r="H42" s="109"/>
      <c r="I42" s="124"/>
      <c r="J42" s="80"/>
      <c r="K42" s="17"/>
    </row>
    <row r="43" spans="1:11" ht="14.25" customHeight="1">
      <c r="A43" s="123"/>
      <c r="B43" s="106"/>
      <c r="C43" s="107"/>
      <c r="D43" s="107"/>
      <c r="E43" s="107"/>
      <c r="F43" s="108"/>
      <c r="G43" s="108"/>
      <c r="H43" s="109"/>
      <c r="I43" s="124"/>
      <c r="J43" s="80"/>
      <c r="K43" s="17"/>
    </row>
    <row r="44" spans="1:11" ht="14.25" customHeight="1">
      <c r="A44" s="123"/>
      <c r="B44" s="106"/>
      <c r="C44" s="107"/>
      <c r="D44" s="107"/>
      <c r="E44" s="107"/>
      <c r="F44" s="108"/>
      <c r="G44" s="108"/>
      <c r="H44" s="109"/>
      <c r="I44" s="124"/>
      <c r="J44" s="80"/>
      <c r="K44" s="17"/>
    </row>
    <row r="45" spans="1:11" ht="14.25" customHeight="1">
      <c r="A45" s="123"/>
      <c r="B45" s="106"/>
      <c r="C45" s="107"/>
      <c r="D45" s="107"/>
      <c r="E45" s="107"/>
      <c r="F45" s="108"/>
      <c r="G45" s="108"/>
      <c r="H45" s="109"/>
      <c r="I45" s="124"/>
      <c r="J45" s="80"/>
      <c r="K45" s="17"/>
    </row>
    <row r="46" spans="1:11" ht="14.25" customHeight="1">
      <c r="A46" s="123"/>
      <c r="B46" s="106"/>
      <c r="C46" s="107"/>
      <c r="D46" s="107"/>
      <c r="E46" s="107"/>
      <c r="F46" s="108"/>
      <c r="G46" s="108"/>
      <c r="H46" s="109"/>
      <c r="I46" s="124"/>
      <c r="J46" s="80"/>
      <c r="K46" s="17"/>
    </row>
    <row r="47" spans="1:11" ht="14.25" customHeight="1">
      <c r="A47" s="123"/>
      <c r="B47" s="106"/>
      <c r="C47" s="107"/>
      <c r="D47" s="107"/>
      <c r="E47" s="107"/>
      <c r="F47" s="108"/>
      <c r="G47" s="108"/>
      <c r="H47" s="109"/>
      <c r="I47" s="124"/>
      <c r="J47" s="80"/>
      <c r="K47" s="17"/>
    </row>
    <row r="48" spans="1:11" ht="14.25" customHeight="1">
      <c r="A48" s="123"/>
      <c r="B48" s="106"/>
      <c r="C48" s="107"/>
      <c r="D48" s="107"/>
      <c r="E48" s="107"/>
      <c r="F48" s="108"/>
      <c r="G48" s="108"/>
      <c r="H48" s="109"/>
      <c r="I48" s="124"/>
      <c r="J48" s="80"/>
      <c r="K48" s="17"/>
    </row>
    <row r="49" spans="1:11" ht="14.25" customHeight="1">
      <c r="A49" s="123"/>
      <c r="B49" s="106"/>
      <c r="C49" s="107"/>
      <c r="D49" s="107"/>
      <c r="E49" s="107"/>
      <c r="F49" s="108"/>
      <c r="G49" s="108"/>
      <c r="H49" s="109"/>
      <c r="I49" s="124"/>
      <c r="J49" s="80"/>
      <c r="K49" s="17"/>
    </row>
    <row r="50" spans="1:11" ht="14.25" customHeight="1">
      <c r="A50" s="123"/>
      <c r="B50" s="106"/>
      <c r="C50" s="107"/>
      <c r="D50" s="107"/>
      <c r="E50" s="107"/>
      <c r="F50" s="108"/>
      <c r="G50" s="108"/>
      <c r="H50" s="109"/>
      <c r="I50" s="124"/>
      <c r="J50" s="80"/>
      <c r="K50" s="17"/>
    </row>
    <row r="51" spans="1:11" ht="14.25" customHeight="1">
      <c r="A51" s="123"/>
      <c r="B51" s="106"/>
      <c r="C51" s="107"/>
      <c r="D51" s="107"/>
      <c r="E51" s="107"/>
      <c r="F51" s="108"/>
      <c r="G51" s="108"/>
      <c r="H51" s="109"/>
      <c r="I51" s="124"/>
      <c r="J51" s="80"/>
      <c r="K51" s="17"/>
    </row>
    <row r="52" spans="1:11" ht="14.25" customHeight="1">
      <c r="A52" s="123"/>
      <c r="B52" s="106"/>
      <c r="C52" s="107"/>
      <c r="D52" s="107"/>
      <c r="E52" s="107"/>
      <c r="F52" s="108"/>
      <c r="G52" s="108"/>
      <c r="H52" s="109"/>
      <c r="I52" s="124"/>
      <c r="J52" s="80"/>
      <c r="K52" s="17"/>
    </row>
    <row r="53" spans="1:11" ht="14.25" customHeight="1">
      <c r="A53" s="123"/>
      <c r="B53" s="106"/>
      <c r="C53" s="107"/>
      <c r="D53" s="107"/>
      <c r="E53" s="107"/>
      <c r="F53" s="108"/>
      <c r="G53" s="108"/>
      <c r="H53" s="109"/>
      <c r="I53" s="124"/>
      <c r="J53" s="80"/>
      <c r="K53" s="17"/>
    </row>
    <row r="54" spans="1:11" ht="14.25" customHeight="1">
      <c r="A54" s="123"/>
      <c r="B54" s="106"/>
      <c r="C54" s="107"/>
      <c r="D54" s="107"/>
      <c r="E54" s="107"/>
      <c r="F54" s="108"/>
      <c r="G54" s="108"/>
      <c r="H54" s="109"/>
      <c r="I54" s="124"/>
      <c r="J54" s="80"/>
      <c r="K54" s="17"/>
    </row>
    <row r="55" spans="1:11" ht="14.25" customHeight="1">
      <c r="A55" s="123"/>
      <c r="B55" s="106"/>
      <c r="C55" s="107"/>
      <c r="D55" s="107"/>
      <c r="E55" s="107"/>
      <c r="F55" s="108"/>
      <c r="G55" s="108"/>
      <c r="H55" s="109"/>
      <c r="I55" s="124"/>
      <c r="J55" s="80"/>
      <c r="K55" s="17"/>
    </row>
    <row r="56" spans="1:11" ht="14.25" customHeight="1">
      <c r="A56" s="123"/>
      <c r="B56" s="106"/>
      <c r="C56" s="107"/>
      <c r="D56" s="107"/>
      <c r="E56" s="107"/>
      <c r="F56" s="108"/>
      <c r="G56" s="108"/>
      <c r="H56" s="109"/>
      <c r="I56" s="124"/>
      <c r="J56" s="80"/>
      <c r="K56" s="17"/>
    </row>
    <row r="57" spans="1:11" ht="14.25" customHeight="1">
      <c r="A57" s="123"/>
      <c r="B57" s="106"/>
      <c r="C57" s="107"/>
      <c r="D57" s="107"/>
      <c r="E57" s="107"/>
      <c r="F57" s="108"/>
      <c r="G57" s="108"/>
      <c r="H57" s="109"/>
      <c r="I57" s="124"/>
      <c r="J57" s="80"/>
      <c r="K57" s="17"/>
    </row>
    <row r="58" spans="1:11" ht="14.25" customHeight="1">
      <c r="A58" s="123"/>
      <c r="B58" s="106"/>
      <c r="C58" s="107"/>
      <c r="D58" s="107"/>
      <c r="E58" s="107"/>
      <c r="F58" s="108"/>
      <c r="G58" s="108"/>
      <c r="H58" s="109"/>
      <c r="I58" s="124"/>
      <c r="J58" s="80"/>
      <c r="K58" s="17"/>
    </row>
    <row r="59" spans="1:11" ht="14.25" customHeight="1">
      <c r="A59" s="123"/>
      <c r="B59" s="106"/>
      <c r="C59" s="107"/>
      <c r="D59" s="107"/>
      <c r="E59" s="107"/>
      <c r="F59" s="108"/>
      <c r="G59" s="108"/>
      <c r="H59" s="109"/>
      <c r="I59" s="124"/>
      <c r="J59" s="80"/>
      <c r="K59" s="17"/>
    </row>
    <row r="60" spans="1:11" ht="14.25" customHeight="1">
      <c r="A60" s="123"/>
      <c r="B60" s="106"/>
      <c r="C60" s="107"/>
      <c r="D60" s="107"/>
      <c r="E60" s="107"/>
      <c r="F60" s="108"/>
      <c r="G60" s="108"/>
      <c r="H60" s="109"/>
      <c r="I60" s="124"/>
      <c r="J60" s="80"/>
      <c r="K60" s="17"/>
    </row>
    <row r="61" spans="1:11" ht="14.25" customHeight="1">
      <c r="A61" s="123"/>
      <c r="B61" s="106"/>
      <c r="C61" s="107"/>
      <c r="D61" s="107"/>
      <c r="E61" s="107"/>
      <c r="F61" s="108"/>
      <c r="G61" s="108"/>
      <c r="H61" s="109"/>
      <c r="I61" s="124"/>
      <c r="J61" s="80"/>
      <c r="K61" s="17"/>
    </row>
    <row r="62" spans="1:11" ht="14.25" customHeight="1">
      <c r="A62" s="123"/>
      <c r="B62" s="106"/>
      <c r="C62" s="107"/>
      <c r="D62" s="107"/>
      <c r="E62" s="107"/>
      <c r="F62" s="108"/>
      <c r="G62" s="108"/>
      <c r="H62" s="109"/>
      <c r="I62" s="124"/>
      <c r="J62" s="80"/>
      <c r="K62" s="17"/>
    </row>
    <row r="63" spans="1:11" ht="14.25" customHeight="1">
      <c r="A63" s="123"/>
      <c r="B63" s="106"/>
      <c r="C63" s="107"/>
      <c r="D63" s="107"/>
      <c r="E63" s="107"/>
      <c r="F63" s="108"/>
      <c r="G63" s="108"/>
      <c r="H63" s="109"/>
      <c r="I63" s="124"/>
      <c r="J63" s="80"/>
      <c r="K63" s="17"/>
    </row>
    <row r="64" spans="1:11" ht="14.25" customHeight="1">
      <c r="A64" s="123"/>
      <c r="B64" s="106"/>
      <c r="C64" s="107"/>
      <c r="D64" s="107"/>
      <c r="E64" s="107"/>
      <c r="F64" s="108"/>
      <c r="G64" s="108"/>
      <c r="H64" s="109"/>
      <c r="I64" s="124"/>
      <c r="J64" s="80"/>
      <c r="K64" s="17"/>
    </row>
    <row r="65" spans="1:11" ht="14.25" customHeight="1">
      <c r="A65" s="123"/>
      <c r="B65" s="106"/>
      <c r="C65" s="107"/>
      <c r="D65" s="107"/>
      <c r="E65" s="107"/>
      <c r="F65" s="108"/>
      <c r="G65" s="108"/>
      <c r="H65" s="109"/>
      <c r="I65" s="124"/>
      <c r="J65" s="80"/>
      <c r="K65" s="17"/>
    </row>
    <row r="66" spans="1:11" ht="14.25" customHeight="1">
      <c r="A66" s="123"/>
      <c r="B66" s="106"/>
      <c r="C66" s="107"/>
      <c r="D66" s="107"/>
      <c r="E66" s="107"/>
      <c r="F66" s="108"/>
      <c r="G66" s="108"/>
      <c r="H66" s="109"/>
      <c r="I66" s="124"/>
      <c r="J66" s="80"/>
      <c r="K66" s="17"/>
    </row>
    <row r="67" spans="1:11" ht="14.25" customHeight="1">
      <c r="A67" s="123"/>
      <c r="B67" s="106"/>
      <c r="C67" s="107"/>
      <c r="D67" s="107"/>
      <c r="E67" s="107"/>
      <c r="F67" s="108"/>
      <c r="G67" s="108"/>
      <c r="H67" s="109"/>
      <c r="I67" s="124"/>
      <c r="J67" s="80"/>
      <c r="K67" s="17"/>
    </row>
    <row r="68" spans="1:11" ht="14.25" customHeight="1">
      <c r="A68" s="123"/>
      <c r="B68" s="106"/>
      <c r="C68" s="107"/>
      <c r="D68" s="107"/>
      <c r="E68" s="107"/>
      <c r="F68" s="108"/>
      <c r="G68" s="108"/>
      <c r="H68" s="109"/>
      <c r="I68" s="124"/>
      <c r="J68" s="80"/>
      <c r="K68" s="17"/>
    </row>
    <row r="69" spans="1:11" ht="14.25" customHeight="1">
      <c r="A69" s="123"/>
      <c r="B69" s="106"/>
      <c r="C69" s="107"/>
      <c r="D69" s="107"/>
      <c r="E69" s="107"/>
      <c r="F69" s="108"/>
      <c r="G69" s="108"/>
      <c r="H69" s="109"/>
      <c r="I69" s="124"/>
      <c r="J69" s="80"/>
      <c r="K69" s="17"/>
    </row>
    <row r="70" spans="1:11" ht="14.25" customHeight="1">
      <c r="A70" s="123"/>
      <c r="B70" s="106"/>
      <c r="C70" s="107"/>
      <c r="D70" s="107"/>
      <c r="E70" s="107"/>
      <c r="F70" s="108"/>
      <c r="G70" s="108"/>
      <c r="H70" s="109"/>
      <c r="I70" s="124"/>
      <c r="J70" s="80"/>
      <c r="K70" s="17"/>
    </row>
    <row r="71" spans="1:11" ht="14.25" customHeight="1">
      <c r="A71" s="123"/>
      <c r="B71" s="106"/>
      <c r="C71" s="107"/>
      <c r="D71" s="107"/>
      <c r="E71" s="107"/>
      <c r="F71" s="108"/>
      <c r="G71" s="108"/>
      <c r="H71" s="109"/>
      <c r="I71" s="124"/>
      <c r="J71" s="80"/>
      <c r="K71" s="17"/>
    </row>
    <row r="72" spans="1:11" ht="14.25" customHeight="1">
      <c r="A72" s="123"/>
      <c r="B72" s="106"/>
      <c r="C72" s="107"/>
      <c r="D72" s="107"/>
      <c r="E72" s="107"/>
      <c r="F72" s="108"/>
      <c r="G72" s="108"/>
      <c r="H72" s="109"/>
      <c r="I72" s="124"/>
      <c r="J72" s="80"/>
      <c r="K72" s="17"/>
    </row>
    <row r="73" spans="1:11" ht="14.25" customHeight="1">
      <c r="A73" s="123"/>
      <c r="B73" s="106"/>
      <c r="C73" s="107"/>
      <c r="D73" s="107"/>
      <c r="E73" s="107"/>
      <c r="F73" s="108"/>
      <c r="G73" s="108"/>
      <c r="H73" s="109"/>
      <c r="I73" s="124"/>
      <c r="J73" s="80"/>
      <c r="K73" s="17"/>
    </row>
    <row r="74" spans="1:11" ht="14.25" customHeight="1">
      <c r="A74" s="123"/>
      <c r="B74" s="106"/>
      <c r="C74" s="107"/>
      <c r="D74" s="107"/>
      <c r="E74" s="107"/>
      <c r="F74" s="108"/>
      <c r="G74" s="108"/>
      <c r="H74" s="109"/>
      <c r="I74" s="124"/>
      <c r="J74" s="80"/>
      <c r="K74" s="17"/>
    </row>
    <row r="75" spans="1:11" ht="14.25" customHeight="1">
      <c r="A75" s="123"/>
      <c r="B75" s="106"/>
      <c r="C75" s="107"/>
      <c r="D75" s="107"/>
      <c r="E75" s="107"/>
      <c r="F75" s="108"/>
      <c r="G75" s="108"/>
      <c r="H75" s="109"/>
      <c r="I75" s="124"/>
      <c r="J75" s="80"/>
      <c r="K75" s="17"/>
    </row>
    <row r="76" spans="1:11" ht="14.25" customHeight="1">
      <c r="A76" s="123"/>
      <c r="B76" s="106"/>
      <c r="C76" s="107"/>
      <c r="D76" s="107"/>
      <c r="E76" s="107"/>
      <c r="F76" s="108"/>
      <c r="G76" s="108"/>
      <c r="H76" s="109"/>
      <c r="I76" s="124"/>
      <c r="J76" s="80"/>
      <c r="K76" s="17"/>
    </row>
    <row r="77" spans="1:11" ht="14.25" customHeight="1">
      <c r="A77" s="123"/>
      <c r="B77" s="106"/>
      <c r="C77" s="107"/>
      <c r="D77" s="107"/>
      <c r="E77" s="107"/>
      <c r="F77" s="108"/>
      <c r="G77" s="108"/>
      <c r="H77" s="109"/>
      <c r="I77" s="124"/>
      <c r="J77" s="80"/>
      <c r="K77" s="17"/>
    </row>
    <row r="78" spans="1:11" ht="14.25" customHeight="1">
      <c r="A78" s="123"/>
      <c r="B78" s="106"/>
      <c r="C78" s="107"/>
      <c r="D78" s="107"/>
      <c r="E78" s="107"/>
      <c r="F78" s="108"/>
      <c r="G78" s="108"/>
      <c r="H78" s="109"/>
      <c r="I78" s="124"/>
      <c r="J78" s="80"/>
      <c r="K78" s="17"/>
    </row>
    <row r="79" spans="1:11" ht="14.25" customHeight="1">
      <c r="A79" s="123"/>
      <c r="B79" s="106"/>
      <c r="C79" s="107"/>
      <c r="D79" s="107"/>
      <c r="E79" s="107"/>
      <c r="F79" s="108"/>
      <c r="G79" s="108"/>
      <c r="H79" s="109"/>
      <c r="I79" s="124"/>
      <c r="J79" s="80"/>
      <c r="K79" s="17"/>
    </row>
    <row r="80" spans="1:11" ht="14.25" customHeight="1">
      <c r="A80" s="123"/>
      <c r="B80" s="106"/>
      <c r="C80" s="107"/>
      <c r="D80" s="107"/>
      <c r="E80" s="107"/>
      <c r="F80" s="108"/>
      <c r="G80" s="108"/>
      <c r="H80" s="109"/>
      <c r="I80" s="124"/>
      <c r="J80" s="80"/>
      <c r="K80" s="17"/>
    </row>
    <row r="81" spans="1:11" ht="14.25" customHeight="1">
      <c r="A81" s="123"/>
      <c r="B81" s="106"/>
      <c r="C81" s="107"/>
      <c r="D81" s="107"/>
      <c r="E81" s="107"/>
      <c r="F81" s="108"/>
      <c r="G81" s="108"/>
      <c r="H81" s="109"/>
      <c r="I81" s="124"/>
      <c r="J81" s="80"/>
      <c r="K81" s="17"/>
    </row>
    <row r="82" spans="1:11" ht="14.25" customHeight="1">
      <c r="A82" s="123"/>
      <c r="B82" s="106"/>
      <c r="C82" s="107"/>
      <c r="D82" s="107"/>
      <c r="E82" s="107"/>
      <c r="F82" s="108"/>
      <c r="G82" s="108"/>
      <c r="H82" s="109"/>
      <c r="I82" s="124"/>
      <c r="J82" s="80"/>
      <c r="K82" s="17"/>
    </row>
    <row r="83" spans="1:11" ht="14.25" customHeight="1">
      <c r="A83" s="123"/>
      <c r="B83" s="106"/>
      <c r="C83" s="107"/>
      <c r="D83" s="107"/>
      <c r="E83" s="107"/>
      <c r="F83" s="108"/>
      <c r="G83" s="108"/>
      <c r="H83" s="109"/>
      <c r="I83" s="124"/>
      <c r="J83" s="80"/>
      <c r="K83" s="17"/>
    </row>
    <row r="84" spans="1:11" ht="14.25" customHeight="1">
      <c r="A84" s="123"/>
      <c r="B84" s="106"/>
      <c r="C84" s="107"/>
      <c r="D84" s="107"/>
      <c r="E84" s="107"/>
      <c r="F84" s="108"/>
      <c r="G84" s="108"/>
      <c r="H84" s="109"/>
      <c r="I84" s="124"/>
      <c r="J84" s="80"/>
      <c r="K84" s="17"/>
    </row>
    <row r="85" spans="1:11" ht="14.25" customHeight="1">
      <c r="A85" s="123"/>
      <c r="B85" s="106"/>
      <c r="C85" s="107"/>
      <c r="D85" s="107"/>
      <c r="E85" s="107"/>
      <c r="F85" s="108"/>
      <c r="G85" s="108"/>
      <c r="H85" s="109"/>
      <c r="I85" s="124"/>
      <c r="J85" s="80"/>
      <c r="K85" s="17"/>
    </row>
    <row r="86" spans="1:11" ht="14.25" customHeight="1">
      <c r="A86" s="123"/>
      <c r="B86" s="106"/>
      <c r="C86" s="107"/>
      <c r="D86" s="107"/>
      <c r="E86" s="107"/>
      <c r="F86" s="108"/>
      <c r="G86" s="108"/>
      <c r="H86" s="109"/>
      <c r="I86" s="124"/>
      <c r="J86" s="80"/>
      <c r="K86" s="17"/>
    </row>
    <row r="87" spans="1:11" ht="14.25" customHeight="1">
      <c r="A87" s="123"/>
      <c r="B87" s="106"/>
      <c r="C87" s="107"/>
      <c r="D87" s="107"/>
      <c r="E87" s="107"/>
      <c r="F87" s="108"/>
      <c r="G87" s="108"/>
      <c r="H87" s="109"/>
      <c r="I87" s="124"/>
      <c r="J87" s="80"/>
      <c r="K87" s="17"/>
    </row>
    <row r="88" spans="1:11" ht="14.25" customHeight="1">
      <c r="A88" s="123"/>
      <c r="B88" s="106"/>
      <c r="C88" s="107"/>
      <c r="D88" s="107"/>
      <c r="E88" s="107"/>
      <c r="F88" s="108"/>
      <c r="G88" s="108"/>
      <c r="H88" s="109"/>
      <c r="I88" s="124"/>
      <c r="J88" s="80"/>
      <c r="K88" s="17"/>
    </row>
    <row r="89" spans="1:11" ht="14.25" customHeight="1">
      <c r="A89" s="123"/>
      <c r="B89" s="106"/>
      <c r="C89" s="107"/>
      <c r="D89" s="107"/>
      <c r="E89" s="107"/>
      <c r="F89" s="108"/>
      <c r="G89" s="108"/>
      <c r="H89" s="109"/>
      <c r="I89" s="124"/>
      <c r="J89" s="80"/>
      <c r="K89" s="17"/>
    </row>
    <row r="90" spans="1:11" ht="14.25" customHeight="1">
      <c r="A90" s="123"/>
      <c r="B90" s="106"/>
      <c r="C90" s="107"/>
      <c r="D90" s="107"/>
      <c r="E90" s="107"/>
      <c r="F90" s="108"/>
      <c r="G90" s="108"/>
      <c r="H90" s="109"/>
      <c r="I90" s="124"/>
      <c r="J90" s="80"/>
      <c r="K90" s="17"/>
    </row>
    <row r="91" spans="1:11" ht="14.25" customHeight="1">
      <c r="A91" s="123"/>
      <c r="B91" s="106"/>
      <c r="C91" s="107"/>
      <c r="D91" s="107"/>
      <c r="E91" s="107"/>
      <c r="F91" s="108"/>
      <c r="G91" s="108"/>
      <c r="H91" s="109"/>
      <c r="I91" s="124"/>
      <c r="J91" s="80"/>
      <c r="K91" s="17"/>
    </row>
    <row r="92" spans="1:11" ht="14.25" customHeight="1">
      <c r="A92" s="123"/>
      <c r="B92" s="106"/>
      <c r="C92" s="107"/>
      <c r="D92" s="107"/>
      <c r="E92" s="107"/>
      <c r="F92" s="108"/>
      <c r="G92" s="108"/>
      <c r="H92" s="109"/>
      <c r="I92" s="124"/>
      <c r="J92" s="80"/>
      <c r="K92" s="17"/>
    </row>
    <row r="93" spans="1:11" ht="14.25" customHeight="1">
      <c r="A93" s="123"/>
      <c r="B93" s="106"/>
      <c r="C93" s="107"/>
      <c r="D93" s="107"/>
      <c r="E93" s="107"/>
      <c r="F93" s="108"/>
      <c r="G93" s="108"/>
      <c r="H93" s="109"/>
      <c r="I93" s="124"/>
      <c r="J93" s="80"/>
      <c r="K93" s="17"/>
    </row>
    <row r="94" spans="1:11" ht="14.25" customHeight="1">
      <c r="A94" s="123"/>
      <c r="B94" s="106"/>
      <c r="C94" s="107"/>
      <c r="D94" s="107"/>
      <c r="E94" s="107"/>
      <c r="F94" s="108"/>
      <c r="G94" s="108"/>
      <c r="H94" s="109"/>
      <c r="I94" s="124"/>
      <c r="J94" s="80"/>
      <c r="K94" s="17"/>
    </row>
    <row r="95" spans="1:11" ht="14.25" customHeight="1">
      <c r="A95" s="123"/>
      <c r="B95" s="106"/>
      <c r="C95" s="107"/>
      <c r="D95" s="107"/>
      <c r="E95" s="107"/>
      <c r="F95" s="108"/>
      <c r="G95" s="108"/>
      <c r="H95" s="109"/>
      <c r="I95" s="124"/>
      <c r="J95" s="80"/>
      <c r="K95" s="17"/>
    </row>
    <row r="96" spans="1:11" ht="14.25" customHeight="1">
      <c r="A96" s="123"/>
      <c r="B96" s="106"/>
      <c r="C96" s="107"/>
      <c r="D96" s="107"/>
      <c r="E96" s="107"/>
      <c r="F96" s="108"/>
      <c r="G96" s="108"/>
      <c r="H96" s="109"/>
      <c r="I96" s="124"/>
      <c r="J96" s="80"/>
      <c r="K96" s="17"/>
    </row>
    <row r="97" spans="1:11" ht="14.25" customHeight="1">
      <c r="A97" s="123"/>
      <c r="B97" s="106"/>
      <c r="C97" s="107"/>
      <c r="D97" s="107"/>
      <c r="E97" s="107"/>
      <c r="F97" s="108"/>
      <c r="G97" s="108"/>
      <c r="H97" s="109"/>
      <c r="I97" s="124"/>
      <c r="J97" s="80"/>
      <c r="K97" s="17"/>
    </row>
    <row r="98" spans="1:11" ht="14.25" customHeight="1">
      <c r="A98" s="123"/>
      <c r="B98" s="106"/>
      <c r="C98" s="107"/>
      <c r="D98" s="107"/>
      <c r="E98" s="107"/>
      <c r="F98" s="108"/>
      <c r="G98" s="108"/>
      <c r="H98" s="109"/>
      <c r="I98" s="124"/>
      <c r="J98" s="80"/>
      <c r="K98" s="17"/>
    </row>
    <row r="99" spans="1:11" ht="14.25" customHeight="1">
      <c r="A99" s="123"/>
      <c r="B99" s="106"/>
      <c r="C99" s="107"/>
      <c r="D99" s="107"/>
      <c r="E99" s="107"/>
      <c r="F99" s="108"/>
      <c r="G99" s="108"/>
      <c r="H99" s="109"/>
      <c r="I99" s="124"/>
      <c r="J99" s="80"/>
      <c r="K99" s="17"/>
    </row>
    <row r="100" spans="1:11" ht="14.25" customHeight="1">
      <c r="A100" s="123"/>
      <c r="B100" s="106"/>
      <c r="C100" s="107"/>
      <c r="D100" s="107"/>
      <c r="E100" s="107"/>
      <c r="F100" s="108"/>
      <c r="G100" s="108"/>
      <c r="H100" s="109"/>
      <c r="I100" s="124"/>
      <c r="J100" s="80"/>
      <c r="K100" s="17"/>
    </row>
    <row r="101" spans="1:11" ht="14.25" customHeight="1">
      <c r="A101" s="123"/>
      <c r="B101" s="106"/>
      <c r="C101" s="107"/>
      <c r="D101" s="107"/>
      <c r="E101" s="107"/>
      <c r="F101" s="108"/>
      <c r="G101" s="108"/>
      <c r="H101" s="109"/>
      <c r="I101" s="124"/>
      <c r="J101" s="80"/>
      <c r="K101" s="17"/>
    </row>
    <row r="102" spans="1:11" ht="14.25" customHeight="1">
      <c r="A102" s="123"/>
      <c r="B102" s="106"/>
      <c r="C102" s="107"/>
      <c r="D102" s="107"/>
      <c r="E102" s="107"/>
      <c r="F102" s="108"/>
      <c r="G102" s="108"/>
      <c r="H102" s="109"/>
      <c r="I102" s="124"/>
      <c r="J102" s="80"/>
      <c r="K102" s="17"/>
    </row>
    <row r="103" spans="1:11" ht="14.25" customHeight="1">
      <c r="A103" s="123"/>
      <c r="B103" s="106"/>
      <c r="C103" s="107"/>
      <c r="D103" s="107"/>
      <c r="E103" s="107"/>
      <c r="F103" s="108"/>
      <c r="G103" s="108"/>
      <c r="H103" s="109"/>
      <c r="I103" s="124"/>
      <c r="J103" s="80"/>
      <c r="K103" s="17"/>
    </row>
    <row r="104" spans="1:11" ht="14.25" customHeight="1">
      <c r="A104" s="123"/>
      <c r="B104" s="106"/>
      <c r="C104" s="107"/>
      <c r="D104" s="107"/>
      <c r="E104" s="107"/>
      <c r="F104" s="108"/>
      <c r="G104" s="108"/>
      <c r="H104" s="109"/>
      <c r="I104" s="124"/>
      <c r="J104" s="80"/>
      <c r="K104" s="17"/>
    </row>
    <row r="105" spans="1:11" ht="14.25" customHeight="1">
      <c r="A105" s="123"/>
      <c r="B105" s="106"/>
      <c r="C105" s="107"/>
      <c r="D105" s="107"/>
      <c r="E105" s="107"/>
      <c r="F105" s="108"/>
      <c r="G105" s="108"/>
      <c r="H105" s="109"/>
      <c r="I105" s="124"/>
      <c r="J105" s="80"/>
      <c r="K105" s="17"/>
    </row>
    <row r="106" spans="1:11" ht="14.25" customHeight="1">
      <c r="A106" s="123"/>
      <c r="B106" s="106"/>
      <c r="C106" s="107"/>
      <c r="D106" s="107"/>
      <c r="E106" s="107"/>
      <c r="F106" s="108"/>
      <c r="G106" s="108"/>
      <c r="H106" s="109"/>
      <c r="I106" s="124"/>
      <c r="J106" s="80"/>
      <c r="K106" s="17"/>
    </row>
    <row r="107" spans="1:11" ht="14.25" customHeight="1">
      <c r="A107" s="123"/>
      <c r="B107" s="106"/>
      <c r="C107" s="107"/>
      <c r="D107" s="107"/>
      <c r="E107" s="107"/>
      <c r="F107" s="108"/>
      <c r="G107" s="108"/>
      <c r="H107" s="109"/>
      <c r="I107" s="124"/>
      <c r="J107" s="80"/>
      <c r="K107" s="17"/>
    </row>
    <row r="108" spans="1:11" ht="14.25" customHeight="1">
      <c r="A108" s="123"/>
      <c r="B108" s="106"/>
      <c r="C108" s="107"/>
      <c r="D108" s="107"/>
      <c r="E108" s="107"/>
      <c r="F108" s="108"/>
      <c r="G108" s="108"/>
      <c r="H108" s="109"/>
      <c r="I108" s="124"/>
      <c r="J108" s="80"/>
      <c r="K108" s="17"/>
    </row>
    <row r="109" spans="1:11" ht="14.25" customHeight="1">
      <c r="A109" s="123"/>
      <c r="B109" s="106"/>
      <c r="C109" s="107"/>
      <c r="D109" s="107"/>
      <c r="E109" s="107"/>
      <c r="F109" s="108"/>
      <c r="G109" s="108"/>
      <c r="H109" s="109"/>
      <c r="I109" s="124"/>
      <c r="J109" s="80"/>
      <c r="K109" s="17"/>
    </row>
    <row r="110" spans="1:11" ht="14.25" customHeight="1">
      <c r="A110" s="123"/>
      <c r="B110" s="106"/>
      <c r="C110" s="107"/>
      <c r="D110" s="107"/>
      <c r="E110" s="107"/>
      <c r="F110" s="108"/>
      <c r="G110" s="108"/>
      <c r="H110" s="109"/>
      <c r="I110" s="124"/>
      <c r="J110" s="80"/>
      <c r="K110" s="17"/>
    </row>
    <row r="111" spans="1:11" ht="14.25" customHeight="1">
      <c r="A111" s="123"/>
      <c r="B111" s="106"/>
      <c r="C111" s="107"/>
      <c r="D111" s="107"/>
      <c r="E111" s="107"/>
      <c r="F111" s="108"/>
      <c r="G111" s="108"/>
      <c r="H111" s="109"/>
      <c r="I111" s="124"/>
      <c r="J111" s="80"/>
      <c r="K111" s="17"/>
    </row>
    <row r="112" spans="1:11" ht="14.25" customHeight="1">
      <c r="A112" s="123"/>
      <c r="B112" s="106"/>
      <c r="C112" s="107"/>
      <c r="D112" s="107"/>
      <c r="E112" s="107"/>
      <c r="F112" s="108"/>
      <c r="G112" s="108"/>
      <c r="H112" s="109"/>
      <c r="I112" s="124"/>
      <c r="J112" s="80"/>
      <c r="K112" s="17"/>
    </row>
    <row r="113" spans="1:11" ht="14.25" customHeight="1">
      <c r="A113" s="123"/>
      <c r="B113" s="106"/>
      <c r="C113" s="107"/>
      <c r="D113" s="107"/>
      <c r="E113" s="107"/>
      <c r="F113" s="108"/>
      <c r="G113" s="108"/>
      <c r="H113" s="109"/>
      <c r="I113" s="124"/>
      <c r="J113" s="80"/>
      <c r="K113" s="17"/>
    </row>
    <row r="114" spans="1:11" ht="14.25" customHeight="1">
      <c r="A114" s="123"/>
      <c r="B114" s="106"/>
      <c r="C114" s="107"/>
      <c r="D114" s="107"/>
      <c r="E114" s="107"/>
      <c r="F114" s="108"/>
      <c r="G114" s="108"/>
      <c r="H114" s="109"/>
      <c r="I114" s="124"/>
      <c r="J114" s="80"/>
      <c r="K114" s="17"/>
    </row>
    <row r="115" spans="1:11" ht="14.25" customHeight="1">
      <c r="A115" s="123"/>
      <c r="B115" s="106"/>
      <c r="C115" s="107"/>
      <c r="D115" s="107"/>
      <c r="E115" s="107"/>
      <c r="F115" s="108"/>
      <c r="G115" s="108"/>
      <c r="H115" s="109"/>
      <c r="I115" s="124"/>
      <c r="J115" s="80"/>
      <c r="K115" s="17"/>
    </row>
    <row r="116" spans="1:11" ht="14.25" customHeight="1">
      <c r="A116" s="123"/>
      <c r="B116" s="106"/>
      <c r="C116" s="107"/>
      <c r="D116" s="107"/>
      <c r="E116" s="107"/>
      <c r="F116" s="108"/>
      <c r="G116" s="108"/>
      <c r="H116" s="109"/>
      <c r="I116" s="124"/>
      <c r="J116" s="80"/>
      <c r="K116" s="17"/>
    </row>
    <row r="117" spans="1:11" ht="14.25" customHeight="1">
      <c r="A117" s="123"/>
      <c r="B117" s="106"/>
      <c r="C117" s="107"/>
      <c r="D117" s="107"/>
      <c r="E117" s="107"/>
      <c r="F117" s="108"/>
      <c r="G117" s="108"/>
      <c r="H117" s="109"/>
      <c r="I117" s="124"/>
      <c r="J117" s="80"/>
      <c r="K117" s="17"/>
    </row>
    <row r="118" spans="1:11" ht="14.25" customHeight="1">
      <c r="A118" s="123"/>
      <c r="B118" s="106"/>
      <c r="C118" s="107"/>
      <c r="D118" s="107"/>
      <c r="E118" s="107"/>
      <c r="F118" s="108"/>
      <c r="G118" s="108"/>
      <c r="H118" s="109"/>
      <c r="I118" s="124"/>
      <c r="J118" s="80"/>
      <c r="K118" s="17"/>
    </row>
    <row r="119" spans="1:11" ht="14.25" customHeight="1">
      <c r="A119" s="123"/>
      <c r="B119" s="106"/>
      <c r="C119" s="107"/>
      <c r="D119" s="107"/>
      <c r="E119" s="107"/>
      <c r="F119" s="108"/>
      <c r="G119" s="108"/>
      <c r="H119" s="109"/>
      <c r="I119" s="124"/>
      <c r="J119" s="80"/>
      <c r="K119" s="17"/>
    </row>
    <row r="120" spans="1:11" ht="14.25" customHeight="1">
      <c r="A120" s="123"/>
      <c r="B120" s="106"/>
      <c r="C120" s="107"/>
      <c r="D120" s="107"/>
      <c r="E120" s="107"/>
      <c r="F120" s="108"/>
      <c r="G120" s="108"/>
      <c r="H120" s="109"/>
      <c r="I120" s="124"/>
      <c r="J120" s="80"/>
      <c r="K120" s="17"/>
    </row>
    <row r="121" spans="1:11" ht="14.25" customHeight="1">
      <c r="A121" s="123"/>
      <c r="B121" s="106"/>
      <c r="C121" s="107"/>
      <c r="D121" s="107"/>
      <c r="E121" s="107"/>
      <c r="F121" s="108"/>
      <c r="G121" s="108"/>
      <c r="H121" s="109"/>
      <c r="I121" s="124"/>
      <c r="J121" s="80"/>
      <c r="K121" s="17"/>
    </row>
    <row r="122" spans="1:11" ht="14.25" customHeight="1">
      <c r="A122" s="123"/>
      <c r="B122" s="106"/>
      <c r="C122" s="107"/>
      <c r="D122" s="107"/>
      <c r="E122" s="107"/>
      <c r="F122" s="108"/>
      <c r="G122" s="108"/>
      <c r="H122" s="109"/>
      <c r="I122" s="124"/>
      <c r="J122" s="80"/>
      <c r="K122" s="17"/>
    </row>
    <row r="123" spans="1:10" ht="14.25" customHeight="1">
      <c r="A123" s="125"/>
      <c r="B123" s="110"/>
      <c r="C123" s="111"/>
      <c r="D123" s="111"/>
      <c r="E123" s="111"/>
      <c r="F123" s="112"/>
      <c r="G123" s="112"/>
      <c r="H123" s="113"/>
      <c r="I123" s="126"/>
      <c r="J123" s="80"/>
    </row>
    <row r="124" spans="1:10" ht="14.25" customHeight="1">
      <c r="A124" s="125"/>
      <c r="B124" s="110"/>
      <c r="C124" s="111"/>
      <c r="D124" s="111"/>
      <c r="E124" s="111"/>
      <c r="F124" s="112"/>
      <c r="G124" s="112"/>
      <c r="H124" s="113"/>
      <c r="I124" s="126"/>
      <c r="J124" s="80"/>
    </row>
    <row r="125" spans="1:10" ht="14.25" customHeight="1">
      <c r="A125" s="125"/>
      <c r="B125" s="110"/>
      <c r="C125" s="111"/>
      <c r="D125" s="111"/>
      <c r="E125" s="111"/>
      <c r="F125" s="112"/>
      <c r="G125" s="112"/>
      <c r="H125" s="113"/>
      <c r="I125" s="126"/>
      <c r="J125" s="80"/>
    </row>
    <row r="126" spans="1:10" ht="14.25" customHeight="1">
      <c r="A126" s="125"/>
      <c r="B126" s="110"/>
      <c r="C126" s="111"/>
      <c r="D126" s="111"/>
      <c r="E126" s="111"/>
      <c r="F126" s="112"/>
      <c r="G126" s="112"/>
      <c r="H126" s="113"/>
      <c r="I126" s="126"/>
      <c r="J126" s="80"/>
    </row>
    <row r="127" spans="1:10" ht="14.25" customHeight="1">
      <c r="A127" s="125"/>
      <c r="B127" s="110"/>
      <c r="C127" s="111"/>
      <c r="D127" s="111"/>
      <c r="E127" s="111"/>
      <c r="F127" s="112"/>
      <c r="G127" s="112"/>
      <c r="H127" s="113"/>
      <c r="I127" s="126"/>
      <c r="J127" s="80"/>
    </row>
    <row r="128" spans="1:10" ht="14.25" customHeight="1">
      <c r="A128" s="125"/>
      <c r="B128" s="110"/>
      <c r="C128" s="111"/>
      <c r="D128" s="111"/>
      <c r="E128" s="111"/>
      <c r="F128" s="112"/>
      <c r="G128" s="112"/>
      <c r="H128" s="113"/>
      <c r="I128" s="126"/>
      <c r="J128" s="80"/>
    </row>
    <row r="129" spans="1:10" ht="14.25" customHeight="1">
      <c r="A129" s="125"/>
      <c r="B129" s="110"/>
      <c r="C129" s="111"/>
      <c r="D129" s="111"/>
      <c r="E129" s="111"/>
      <c r="F129" s="112"/>
      <c r="G129" s="112"/>
      <c r="H129" s="113"/>
      <c r="I129" s="126"/>
      <c r="J129" s="80"/>
    </row>
    <row r="130" spans="1:10" ht="14.25" customHeight="1">
      <c r="A130" s="125"/>
      <c r="B130" s="110"/>
      <c r="C130" s="111"/>
      <c r="D130" s="111"/>
      <c r="E130" s="111"/>
      <c r="F130" s="112"/>
      <c r="G130" s="112"/>
      <c r="H130" s="113"/>
      <c r="I130" s="126"/>
      <c r="J130" s="80"/>
    </row>
    <row r="131" spans="1:10" ht="14.25" customHeight="1">
      <c r="A131" s="125"/>
      <c r="B131" s="110"/>
      <c r="C131" s="111"/>
      <c r="D131" s="111"/>
      <c r="E131" s="111"/>
      <c r="F131" s="112"/>
      <c r="G131" s="112"/>
      <c r="H131" s="113"/>
      <c r="I131" s="126"/>
      <c r="J131" s="80"/>
    </row>
    <row r="132" spans="1:10" ht="14.25" customHeight="1">
      <c r="A132" s="125"/>
      <c r="B132" s="110"/>
      <c r="C132" s="111"/>
      <c r="D132" s="111"/>
      <c r="E132" s="111"/>
      <c r="F132" s="112"/>
      <c r="G132" s="112"/>
      <c r="H132" s="113"/>
      <c r="I132" s="126"/>
      <c r="J132" s="80"/>
    </row>
    <row r="133" spans="1:10" ht="14.25" customHeight="1">
      <c r="A133" s="125"/>
      <c r="B133" s="110"/>
      <c r="C133" s="111"/>
      <c r="D133" s="111"/>
      <c r="E133" s="111"/>
      <c r="F133" s="112"/>
      <c r="G133" s="112"/>
      <c r="H133" s="113"/>
      <c r="I133" s="126"/>
      <c r="J133" s="80"/>
    </row>
    <row r="134" spans="1:10" ht="14.25" customHeight="1">
      <c r="A134" s="125"/>
      <c r="B134" s="110"/>
      <c r="C134" s="111"/>
      <c r="D134" s="111"/>
      <c r="E134" s="111"/>
      <c r="F134" s="112"/>
      <c r="G134" s="112"/>
      <c r="H134" s="113"/>
      <c r="I134" s="126"/>
      <c r="J134" s="80"/>
    </row>
    <row r="135" spans="1:10" ht="14.25" customHeight="1">
      <c r="A135" s="125"/>
      <c r="B135" s="110"/>
      <c r="C135" s="111"/>
      <c r="D135" s="111"/>
      <c r="E135" s="111"/>
      <c r="F135" s="112"/>
      <c r="G135" s="112"/>
      <c r="H135" s="113"/>
      <c r="I135" s="126"/>
      <c r="J135" s="80"/>
    </row>
    <row r="136" spans="1:10" ht="14.25" customHeight="1">
      <c r="A136" s="125"/>
      <c r="B136" s="110"/>
      <c r="C136" s="111"/>
      <c r="D136" s="111"/>
      <c r="E136" s="111"/>
      <c r="F136" s="112"/>
      <c r="G136" s="112"/>
      <c r="H136" s="113"/>
      <c r="I136" s="126"/>
      <c r="J136" s="80"/>
    </row>
    <row r="137" spans="1:10" ht="14.25" customHeight="1">
      <c r="A137" s="125"/>
      <c r="B137" s="110"/>
      <c r="C137" s="111"/>
      <c r="D137" s="111"/>
      <c r="E137" s="111"/>
      <c r="F137" s="112"/>
      <c r="G137" s="112"/>
      <c r="H137" s="113"/>
      <c r="I137" s="126"/>
      <c r="J137" s="80"/>
    </row>
    <row r="138" spans="1:10" ht="14.25" customHeight="1">
      <c r="A138" s="125"/>
      <c r="B138" s="110"/>
      <c r="C138" s="111"/>
      <c r="D138" s="111"/>
      <c r="E138" s="111"/>
      <c r="F138" s="112"/>
      <c r="G138" s="112"/>
      <c r="H138" s="113"/>
      <c r="I138" s="126"/>
      <c r="J138" s="80"/>
    </row>
    <row r="139" spans="1:10" ht="14.25" customHeight="1">
      <c r="A139" s="125"/>
      <c r="B139" s="110"/>
      <c r="C139" s="111"/>
      <c r="D139" s="111"/>
      <c r="E139" s="111"/>
      <c r="F139" s="112"/>
      <c r="G139" s="112"/>
      <c r="H139" s="113"/>
      <c r="I139" s="126"/>
      <c r="J139" s="80"/>
    </row>
    <row r="140" spans="1:10" ht="14.25" customHeight="1">
      <c r="A140" s="125"/>
      <c r="B140" s="110"/>
      <c r="C140" s="111"/>
      <c r="D140" s="111"/>
      <c r="E140" s="111"/>
      <c r="F140" s="112"/>
      <c r="G140" s="112"/>
      <c r="H140" s="113"/>
      <c r="I140" s="126"/>
      <c r="J140" s="80"/>
    </row>
    <row r="141" spans="1:10" ht="14.25" customHeight="1">
      <c r="A141" s="125"/>
      <c r="B141" s="110"/>
      <c r="C141" s="111"/>
      <c r="D141" s="111"/>
      <c r="E141" s="111"/>
      <c r="F141" s="112"/>
      <c r="G141" s="112"/>
      <c r="H141" s="113"/>
      <c r="I141" s="126"/>
      <c r="J141" s="80"/>
    </row>
    <row r="142" spans="1:10" ht="14.25" customHeight="1">
      <c r="A142" s="125"/>
      <c r="B142" s="110"/>
      <c r="C142" s="111"/>
      <c r="D142" s="111"/>
      <c r="E142" s="111"/>
      <c r="F142" s="112"/>
      <c r="G142" s="112"/>
      <c r="H142" s="113"/>
      <c r="I142" s="126"/>
      <c r="J142" s="80"/>
    </row>
    <row r="143" spans="1:10" ht="14.25" customHeight="1">
      <c r="A143" s="125"/>
      <c r="B143" s="110"/>
      <c r="C143" s="111"/>
      <c r="D143" s="111"/>
      <c r="E143" s="111"/>
      <c r="F143" s="112"/>
      <c r="G143" s="112"/>
      <c r="H143" s="113"/>
      <c r="I143" s="126"/>
      <c r="J143" s="80"/>
    </row>
    <row r="144" spans="1:10" ht="14.25" customHeight="1">
      <c r="A144" s="125"/>
      <c r="B144" s="110"/>
      <c r="C144" s="111"/>
      <c r="D144" s="111"/>
      <c r="E144" s="111"/>
      <c r="F144" s="112"/>
      <c r="G144" s="112"/>
      <c r="H144" s="113"/>
      <c r="I144" s="126"/>
      <c r="J144" s="80"/>
    </row>
    <row r="145" spans="1:10" ht="14.25" customHeight="1">
      <c r="A145" s="125"/>
      <c r="B145" s="110"/>
      <c r="C145" s="111"/>
      <c r="D145" s="111"/>
      <c r="E145" s="111"/>
      <c r="F145" s="112"/>
      <c r="G145" s="112"/>
      <c r="H145" s="113"/>
      <c r="I145" s="126"/>
      <c r="J145" s="80"/>
    </row>
    <row r="146" spans="1:10" ht="14.25" customHeight="1">
      <c r="A146" s="125"/>
      <c r="B146" s="110"/>
      <c r="C146" s="111"/>
      <c r="D146" s="111"/>
      <c r="E146" s="111"/>
      <c r="F146" s="112"/>
      <c r="G146" s="112"/>
      <c r="H146" s="113"/>
      <c r="I146" s="126"/>
      <c r="J146" s="80"/>
    </row>
    <row r="147" spans="1:10" ht="14.25" customHeight="1">
      <c r="A147" s="125"/>
      <c r="B147" s="110"/>
      <c r="C147" s="111"/>
      <c r="D147" s="111"/>
      <c r="E147" s="111"/>
      <c r="F147" s="112"/>
      <c r="G147" s="112"/>
      <c r="H147" s="113"/>
      <c r="I147" s="126"/>
      <c r="J147" s="80"/>
    </row>
    <row r="148" spans="1:10" ht="14.25" customHeight="1">
      <c r="A148" s="125"/>
      <c r="B148" s="110"/>
      <c r="C148" s="111"/>
      <c r="D148" s="111"/>
      <c r="E148" s="111"/>
      <c r="F148" s="112"/>
      <c r="G148" s="112"/>
      <c r="H148" s="113"/>
      <c r="I148" s="126"/>
      <c r="J148" s="80"/>
    </row>
    <row r="149" spans="1:10" ht="14.25" customHeight="1">
      <c r="A149" s="125"/>
      <c r="B149" s="110"/>
      <c r="C149" s="111"/>
      <c r="D149" s="111"/>
      <c r="E149" s="111"/>
      <c r="F149" s="112"/>
      <c r="G149" s="112"/>
      <c r="H149" s="113"/>
      <c r="I149" s="126"/>
      <c r="J149" s="80"/>
    </row>
    <row r="150" spans="1:10" ht="14.25" customHeight="1">
      <c r="A150" s="125"/>
      <c r="B150" s="110"/>
      <c r="C150" s="111"/>
      <c r="D150" s="111"/>
      <c r="E150" s="111"/>
      <c r="F150" s="112"/>
      <c r="G150" s="112"/>
      <c r="H150" s="113"/>
      <c r="I150" s="126"/>
      <c r="J150" s="80"/>
    </row>
    <row r="151" spans="1:10" ht="14.25" customHeight="1">
      <c r="A151" s="125"/>
      <c r="B151" s="110"/>
      <c r="C151" s="111"/>
      <c r="D151" s="111"/>
      <c r="E151" s="111"/>
      <c r="F151" s="112"/>
      <c r="G151" s="112"/>
      <c r="H151" s="113"/>
      <c r="I151" s="126"/>
      <c r="J151" s="80"/>
    </row>
    <row r="152" spans="1:10" ht="14.25" customHeight="1">
      <c r="A152" s="125"/>
      <c r="B152" s="110"/>
      <c r="C152" s="111"/>
      <c r="D152" s="111"/>
      <c r="E152" s="111"/>
      <c r="F152" s="112"/>
      <c r="G152" s="112"/>
      <c r="H152" s="113"/>
      <c r="I152" s="126"/>
      <c r="J152" s="80"/>
    </row>
    <row r="153" spans="1:10" ht="14.25" customHeight="1">
      <c r="A153" s="125"/>
      <c r="B153" s="110"/>
      <c r="C153" s="111"/>
      <c r="D153" s="111"/>
      <c r="E153" s="111"/>
      <c r="F153" s="112"/>
      <c r="G153" s="112"/>
      <c r="H153" s="113"/>
      <c r="I153" s="126"/>
      <c r="J153" s="80"/>
    </row>
    <row r="154" spans="1:10" ht="14.25" customHeight="1">
      <c r="A154" s="125"/>
      <c r="B154" s="110"/>
      <c r="C154" s="111"/>
      <c r="D154" s="111"/>
      <c r="E154" s="111"/>
      <c r="F154" s="112"/>
      <c r="G154" s="112"/>
      <c r="H154" s="113"/>
      <c r="I154" s="126"/>
      <c r="J154" s="80"/>
    </row>
    <row r="155" spans="1:10" ht="14.25" customHeight="1">
      <c r="A155" s="125"/>
      <c r="B155" s="110"/>
      <c r="C155" s="111"/>
      <c r="D155" s="111"/>
      <c r="E155" s="111"/>
      <c r="F155" s="112"/>
      <c r="G155" s="112"/>
      <c r="H155" s="113"/>
      <c r="I155" s="126"/>
      <c r="J155" s="80"/>
    </row>
    <row r="156" spans="1:10" ht="14.25" customHeight="1">
      <c r="A156" s="125"/>
      <c r="B156" s="110"/>
      <c r="C156" s="111"/>
      <c r="D156" s="111"/>
      <c r="E156" s="111"/>
      <c r="F156" s="112"/>
      <c r="G156" s="112"/>
      <c r="H156" s="113"/>
      <c r="I156" s="126"/>
      <c r="J156" s="80"/>
    </row>
    <row r="157" spans="1:10" ht="14.25" customHeight="1">
      <c r="A157" s="125"/>
      <c r="B157" s="110"/>
      <c r="C157" s="111"/>
      <c r="D157" s="111"/>
      <c r="E157" s="111"/>
      <c r="F157" s="112"/>
      <c r="G157" s="112"/>
      <c r="H157" s="113"/>
      <c r="I157" s="126"/>
      <c r="J157" s="80"/>
    </row>
    <row r="158" spans="1:10" ht="14.25" customHeight="1">
      <c r="A158" s="125"/>
      <c r="B158" s="110"/>
      <c r="C158" s="111"/>
      <c r="D158" s="111"/>
      <c r="E158" s="111"/>
      <c r="F158" s="112"/>
      <c r="G158" s="112"/>
      <c r="H158" s="113"/>
      <c r="I158" s="126"/>
      <c r="J158" s="80"/>
    </row>
    <row r="159" spans="1:10" ht="14.25" customHeight="1">
      <c r="A159" s="125"/>
      <c r="B159" s="110"/>
      <c r="C159" s="111"/>
      <c r="D159" s="111"/>
      <c r="E159" s="111"/>
      <c r="F159" s="112"/>
      <c r="G159" s="112"/>
      <c r="H159" s="113"/>
      <c r="I159" s="126"/>
      <c r="J159" s="80"/>
    </row>
    <row r="160" spans="1:10" ht="14.25" customHeight="1">
      <c r="A160" s="125"/>
      <c r="B160" s="110"/>
      <c r="C160" s="111"/>
      <c r="D160" s="111"/>
      <c r="E160" s="111"/>
      <c r="F160" s="112"/>
      <c r="G160" s="112"/>
      <c r="H160" s="113"/>
      <c r="I160" s="126"/>
      <c r="J160" s="80"/>
    </row>
    <row r="161" spans="1:10" ht="14.25" customHeight="1">
      <c r="A161" s="125"/>
      <c r="B161" s="110"/>
      <c r="C161" s="111"/>
      <c r="D161" s="111"/>
      <c r="E161" s="111"/>
      <c r="F161" s="112"/>
      <c r="G161" s="112"/>
      <c r="H161" s="113"/>
      <c r="I161" s="126"/>
      <c r="J161" s="80"/>
    </row>
    <row r="162" spans="1:10" ht="14.25" customHeight="1">
      <c r="A162" s="125"/>
      <c r="B162" s="110"/>
      <c r="C162" s="111"/>
      <c r="D162" s="111"/>
      <c r="E162" s="111"/>
      <c r="F162" s="112"/>
      <c r="G162" s="112"/>
      <c r="H162" s="113"/>
      <c r="I162" s="126"/>
      <c r="J162" s="80"/>
    </row>
    <row r="163" spans="1:11" ht="14.25" customHeight="1">
      <c r="A163" s="123"/>
      <c r="B163" s="106"/>
      <c r="C163" s="107"/>
      <c r="D163" s="107"/>
      <c r="E163" s="107"/>
      <c r="F163" s="127"/>
      <c r="G163" s="127"/>
      <c r="H163" s="109"/>
      <c r="I163" s="124"/>
      <c r="J163" s="80"/>
      <c r="K163" s="17"/>
    </row>
    <row r="164" spans="1:11" ht="14.25" customHeight="1">
      <c r="A164" s="123"/>
      <c r="B164" s="106"/>
      <c r="C164" s="107"/>
      <c r="D164" s="107"/>
      <c r="E164" s="107"/>
      <c r="F164" s="108"/>
      <c r="G164" s="108"/>
      <c r="H164" s="109"/>
      <c r="I164" s="124"/>
      <c r="J164" s="80"/>
      <c r="K164" s="17"/>
    </row>
    <row r="165" spans="1:10" ht="14.25" customHeight="1">
      <c r="A165" s="123"/>
      <c r="B165" s="106"/>
      <c r="C165" s="107"/>
      <c r="D165" s="107"/>
      <c r="E165" s="107"/>
      <c r="F165" s="108"/>
      <c r="G165" s="108"/>
      <c r="H165" s="109"/>
      <c r="I165" s="124"/>
      <c r="J165" s="80"/>
    </row>
    <row r="166" spans="1:11" ht="14.25" customHeight="1">
      <c r="A166" s="123"/>
      <c r="B166" s="106"/>
      <c r="C166" s="107"/>
      <c r="D166" s="107"/>
      <c r="E166" s="107"/>
      <c r="F166" s="108"/>
      <c r="G166" s="108"/>
      <c r="H166" s="109"/>
      <c r="I166" s="124"/>
      <c r="J166" s="80"/>
      <c r="K166" s="17"/>
    </row>
    <row r="167" spans="1:10" ht="14.25" customHeight="1">
      <c r="A167" s="123"/>
      <c r="B167" s="106"/>
      <c r="C167" s="107"/>
      <c r="D167" s="107"/>
      <c r="E167" s="107"/>
      <c r="F167" s="127"/>
      <c r="G167" s="127"/>
      <c r="H167" s="128"/>
      <c r="I167" s="124"/>
      <c r="J167" s="80"/>
    </row>
    <row r="168" spans="1:10" ht="14.25" customHeight="1">
      <c r="A168" s="123"/>
      <c r="B168" s="106"/>
      <c r="C168" s="107"/>
      <c r="D168" s="107"/>
      <c r="E168" s="107"/>
      <c r="F168" s="108"/>
      <c r="G168" s="108"/>
      <c r="H168" s="109"/>
      <c r="I168" s="124"/>
      <c r="J168" s="80"/>
    </row>
    <row r="169" spans="1:11" ht="14.25" customHeight="1">
      <c r="A169" s="123"/>
      <c r="B169" s="106"/>
      <c r="C169" s="107"/>
      <c r="D169" s="107"/>
      <c r="E169" s="107"/>
      <c r="F169" s="108"/>
      <c r="G169" s="108"/>
      <c r="H169" s="109"/>
      <c r="I169" s="124"/>
      <c r="J169" s="80"/>
      <c r="K169" s="17"/>
    </row>
    <row r="170" spans="1:10" ht="14.25" customHeight="1">
      <c r="A170" s="123"/>
      <c r="B170" s="106"/>
      <c r="C170" s="107"/>
      <c r="D170" s="107"/>
      <c r="E170" s="107"/>
      <c r="F170" s="127"/>
      <c r="G170" s="127"/>
      <c r="H170" s="128"/>
      <c r="I170" s="124"/>
      <c r="J170" s="80"/>
    </row>
    <row r="171" spans="1:10" ht="14.25" customHeight="1">
      <c r="A171" s="123"/>
      <c r="B171" s="106"/>
      <c r="C171" s="107"/>
      <c r="D171" s="107"/>
      <c r="E171" s="107"/>
      <c r="F171" s="108"/>
      <c r="G171" s="108"/>
      <c r="H171" s="109"/>
      <c r="I171" s="124"/>
      <c r="J171" s="80"/>
    </row>
    <row r="172" spans="1:10" ht="14.25" customHeight="1">
      <c r="A172" s="123"/>
      <c r="B172" s="106"/>
      <c r="C172" s="107"/>
      <c r="D172" s="107"/>
      <c r="E172" s="107"/>
      <c r="F172" s="108"/>
      <c r="G172" s="108"/>
      <c r="H172" s="109"/>
      <c r="I172" s="124"/>
      <c r="J172" s="80"/>
    </row>
    <row r="173" spans="1:10" ht="14.25" customHeight="1">
      <c r="A173" s="123"/>
      <c r="B173" s="106"/>
      <c r="C173" s="107"/>
      <c r="D173" s="107"/>
      <c r="E173" s="107"/>
      <c r="F173" s="108"/>
      <c r="G173" s="108"/>
      <c r="H173" s="109"/>
      <c r="I173" s="124"/>
      <c r="J173" s="80"/>
    </row>
    <row r="174" spans="1:10" ht="14.25" customHeight="1">
      <c r="A174" s="123"/>
      <c r="B174" s="106"/>
      <c r="C174" s="107"/>
      <c r="D174" s="107"/>
      <c r="E174" s="107"/>
      <c r="F174" s="108"/>
      <c r="G174" s="108"/>
      <c r="H174" s="109"/>
      <c r="I174" s="124"/>
      <c r="J174" s="80"/>
    </row>
    <row r="175" ht="15" customHeight="1"/>
    <row r="176" ht="15" customHeight="1"/>
    <row r="177" ht="15" customHeight="1"/>
    <row r="178" ht="15" customHeight="1"/>
    <row r="179" ht="15" customHeight="1"/>
    <row r="180" ht="15" customHeight="1">
      <c r="A180" s="121"/>
    </row>
    <row r="181" ht="15" customHeight="1">
      <c r="A181" s="121"/>
    </row>
    <row r="182" ht="15" customHeight="1">
      <c r="A182" s="121"/>
    </row>
    <row r="183" ht="15" customHeight="1">
      <c r="A183" s="121"/>
    </row>
    <row r="184" ht="15" customHeight="1">
      <c r="A184" s="121"/>
    </row>
    <row r="185" ht="15" customHeight="1">
      <c r="A185" s="121"/>
    </row>
    <row r="186" ht="15" customHeight="1">
      <c r="A186" s="121"/>
    </row>
    <row r="187" ht="15" customHeight="1">
      <c r="A187" s="121"/>
    </row>
    <row r="188" ht="15" customHeight="1">
      <c r="A188" s="121"/>
    </row>
    <row r="189" ht="15" customHeight="1">
      <c r="A189" s="121"/>
    </row>
    <row r="190" ht="15" customHeight="1">
      <c r="A190" s="121"/>
    </row>
    <row r="191" ht="15" customHeight="1">
      <c r="A191" s="121"/>
    </row>
    <row r="192" ht="15.75">
      <c r="A192" s="121"/>
    </row>
    <row r="193" ht="15.75">
      <c r="A193" s="121"/>
    </row>
    <row r="194" ht="15.75">
      <c r="A194" s="121"/>
    </row>
    <row r="195" ht="15.75">
      <c r="A195" s="121"/>
    </row>
    <row r="196" ht="15.75">
      <c r="A196" s="121"/>
    </row>
  </sheetData>
  <sheetProtection/>
  <autoFilter ref="A5:J166"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26.140625" style="0" customWidth="1"/>
    <col min="4" max="4" width="20.421875" style="0" customWidth="1"/>
    <col min="5" max="5" width="26.8515625" style="0" customWidth="1"/>
    <col min="6" max="6" width="10.57421875" style="2" customWidth="1"/>
    <col min="7" max="9" width="7.57421875" style="2" customWidth="1"/>
    <col min="10" max="10" width="8.8515625" style="10" customWidth="1"/>
  </cols>
  <sheetData>
    <row r="1" ht="14.25" customHeight="1">
      <c r="E1" s="20"/>
    </row>
    <row r="2" spans="1:10" ht="14.25" customHeight="1">
      <c r="A2" s="236" t="str">
        <f>Startlist!$F2</f>
        <v>Pandivere Talv rahvaralli 2019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4.25" customHeight="1">
      <c r="A3" s="237" t="str">
        <f>Startlist!$F3</f>
        <v>23.02.2019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4.25" customHeight="1">
      <c r="A4" s="237" t="str">
        <f>Startlist!$F4</f>
        <v>Rakke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4.25" customHeight="1">
      <c r="A5" s="11" t="s">
        <v>2526</v>
      </c>
      <c r="E5" s="20"/>
      <c r="F5" s="231" t="s">
        <v>2532</v>
      </c>
      <c r="G5" s="232"/>
      <c r="H5" s="232"/>
      <c r="I5" s="233"/>
      <c r="J5" s="234" t="s">
        <v>2512</v>
      </c>
    </row>
    <row r="6" spans="1:10" s="133" customFormat="1" ht="14.25" customHeight="1">
      <c r="A6" s="134" t="s">
        <v>2510</v>
      </c>
      <c r="B6" s="135" t="s">
        <v>2501</v>
      </c>
      <c r="C6" s="136" t="s">
        <v>2502</v>
      </c>
      <c r="D6" s="137" t="s">
        <v>2503</v>
      </c>
      <c r="E6" s="137" t="s">
        <v>2505</v>
      </c>
      <c r="F6" s="138">
        <v>1</v>
      </c>
      <c r="G6" s="138">
        <v>2</v>
      </c>
      <c r="H6" s="138">
        <v>3</v>
      </c>
      <c r="I6" s="138">
        <v>4</v>
      </c>
      <c r="J6" s="235"/>
    </row>
    <row r="7" spans="1:10" s="133" customFormat="1" ht="14.25" customHeight="1">
      <c r="A7" s="130">
        <v>1</v>
      </c>
      <c r="B7" s="131" t="str">
        <f>VLOOKUP($A7,Startlist!$B:$H,2,FALSE)</f>
        <v>J16</v>
      </c>
      <c r="C7" s="132" t="str">
        <f>VLOOKUP($A7,Startlist!$B:$H,3,FALSE)</f>
        <v>JUHAN REIMAL</v>
      </c>
      <c r="D7" s="132" t="str">
        <f>VLOOKUP($A7,Startlist!$B:$H,4,FALSE)</f>
        <v>AIN REIMAL</v>
      </c>
      <c r="E7" s="132" t="str">
        <f>VLOOKUP($A7,Startlist!$B:$H,7,FALSE)</f>
        <v>OPEL CORSA</v>
      </c>
      <c r="F7" s="131">
        <f>IF(SUMIF('Puudete sisestamine'!$A:$A,$A7,'Puudete sisestamine'!$B:$B)&gt;0,SUMIF('Puudete sisestamine'!$A:$A,$A7,'Puudete sisestamine'!$B:$B),"")</f>
      </c>
      <c r="G7" s="131">
        <f>IF(SUMIF('Puudete sisestamine'!$A:$A,$A7,'Puudete sisestamine'!$C:$C)&gt;0,SUMIF('Puudete sisestamine'!$A:$A,$A7,'Puudete sisestamine'!$C:$C),"")</f>
        <v>10</v>
      </c>
      <c r="H7" s="131">
        <f>IF(SUMIF('Puudete sisestamine'!$A:$A,$A7,'Puudete sisestamine'!$D:$D)&gt;0,SUMIF('Puudete sisestamine'!$A:$A,$A7,'Puudete sisestamine'!$D:$D),"")</f>
      </c>
      <c r="I7" s="131">
        <f>IF(SUMIF('Puudete sisestamine'!$A:$A,$A7,'Puudete sisestamine'!$E:$E)&gt;0,SUMIF('Puudete sisestamine'!$A:$A,$A7,'Puudete sisestamine'!$E:$E),"")</f>
      </c>
      <c r="J7" s="130" t="str">
        <f>IF(SUM(F7:I7)=0,"",INT(SUM(F7:I7)/60)&amp;":"&amp;(SUM(F7:I7)-INT(SUM(F7:I7)/60)*60))</f>
        <v>0:10</v>
      </c>
    </row>
    <row r="8" spans="1:10" s="133" customFormat="1" ht="14.25" customHeight="1">
      <c r="A8" s="130">
        <v>2</v>
      </c>
      <c r="B8" s="131" t="str">
        <f>VLOOKUP($A8,Startlist!$B:$H,2,FALSE)</f>
        <v>J16</v>
      </c>
      <c r="C8" s="132" t="str">
        <f>VLOOKUP($A8,Startlist!$B:$H,3,FALSE)</f>
        <v>ROMET REIMAL</v>
      </c>
      <c r="D8" s="132" t="str">
        <f>VLOOKUP($A8,Startlist!$B:$H,4,FALSE)</f>
        <v>AVO REIMAL</v>
      </c>
      <c r="E8" s="132" t="str">
        <f>VLOOKUP($A8,Startlist!$B:$H,7,FALSE)</f>
        <v>VW POLO</v>
      </c>
      <c r="F8" s="131">
        <f>IF(SUMIF('Puudete sisestamine'!$A:$A,$A8,'Puudete sisestamine'!$B:$B)&gt;0,SUMIF('Puudete sisestamine'!$A:$A,$A8,'Puudete sisestamine'!$B:$B),"")</f>
      </c>
      <c r="G8" s="131">
        <f>IF(SUMIF('Puudete sisestamine'!$A:$A,$A8,'Puudete sisestamine'!$C:$C)&gt;0,SUMIF('Puudete sisestamine'!$A:$A,$A8,'Puudete sisestamine'!$C:$C),"")</f>
        <v>10</v>
      </c>
      <c r="H8" s="131">
        <f>IF(SUMIF('Puudete sisestamine'!$A:$A,$A8,'Puudete sisestamine'!$D:$D)&gt;0,SUMIF('Puudete sisestamine'!$A:$A,$A8,'Puudete sisestamine'!$D:$D),"")</f>
      </c>
      <c r="I8" s="131">
        <f>IF(SUMIF('Puudete sisestamine'!$A:$A,$A8,'Puudete sisestamine'!$E:$E)&gt;0,SUMIF('Puudete sisestamine'!$A:$A,$A8,'Puudete sisestamine'!$E:$E),"")</f>
      </c>
      <c r="J8" s="130" t="str">
        <f aca="true" t="shared" si="0" ref="J8:J43">IF(SUM(F8:I8)=0,"",INT(SUM(F8:I8)/60)&amp;":"&amp;(SUM(F8:I8)-INT(SUM(F8:I8)/60)*60))</f>
        <v>0:10</v>
      </c>
    </row>
    <row r="9" spans="1:10" s="133" customFormat="1" ht="14.25" customHeight="1">
      <c r="A9" s="130">
        <v>3</v>
      </c>
      <c r="B9" s="131" t="str">
        <f>VLOOKUP($A9,Startlist!$B:$H,2,FALSE)</f>
        <v>J16</v>
      </c>
      <c r="C9" s="132" t="str">
        <f>VLOOKUP($A9,Startlist!$B:$H,3,FALSE)</f>
        <v>ANDRE JUHE</v>
      </c>
      <c r="D9" s="132" t="str">
        <f>VLOOKUP($A9,Startlist!$B:$H,4,FALSE)</f>
        <v>VEIKO KIMBER</v>
      </c>
      <c r="E9" s="132" t="str">
        <f>VLOOKUP($A9,Startlist!$B:$H,7,FALSE)</f>
        <v>LADA SAMARA</v>
      </c>
      <c r="F9" s="131">
        <f>IF(SUMIF('Puudete sisestamine'!$A:$A,$A9,'Puudete sisestamine'!$B:$B)&gt;0,SUMIF('Puudete sisestamine'!$A:$A,$A9,'Puudete sisestamine'!$B:$B),"")</f>
        <v>10</v>
      </c>
      <c r="G9" s="131">
        <f>IF(SUMIF('Puudete sisestamine'!$A:$A,$A9,'Puudete sisestamine'!$C:$C)&gt;0,SUMIF('Puudete sisestamine'!$A:$A,$A9,'Puudete sisestamine'!$C:$C),"")</f>
      </c>
      <c r="H9" s="131">
        <f>IF(SUMIF('Puudete sisestamine'!$A:$A,$A9,'Puudete sisestamine'!$D:$D)&gt;0,SUMIF('Puudete sisestamine'!$A:$A,$A9,'Puudete sisestamine'!$D:$D),"")</f>
      </c>
      <c r="I9" s="131">
        <f>IF(SUMIF('Puudete sisestamine'!$A:$A,$A9,'Puudete sisestamine'!$E:$E)&gt;0,SUMIF('Puudete sisestamine'!$A:$A,$A9,'Puudete sisestamine'!$E:$E),"")</f>
      </c>
      <c r="J9" s="130" t="str">
        <f t="shared" si="0"/>
        <v>0:10</v>
      </c>
    </row>
    <row r="10" spans="1:10" s="133" customFormat="1" ht="14.25" customHeight="1">
      <c r="A10" s="130">
        <v>4</v>
      </c>
      <c r="B10" s="131" t="str">
        <f>VLOOKUP($A10,Startlist!$B:$H,2,FALSE)</f>
        <v>J16</v>
      </c>
      <c r="C10" s="132" t="str">
        <f>VLOOKUP($A10,Startlist!$B:$H,3,FALSE)</f>
        <v>TONY SCHWARZSTEIN</v>
      </c>
      <c r="D10" s="132" t="str">
        <f>VLOOKUP($A10,Startlist!$B:$H,4,FALSE)</f>
        <v>MEHIS KIIVER</v>
      </c>
      <c r="E10" s="132" t="str">
        <f>VLOOKUP($A10,Startlist!$B:$H,7,FALSE)</f>
        <v>HONDA CRX</v>
      </c>
      <c r="F10" s="131">
        <f>IF(SUMIF('Puudete sisestamine'!$A:$A,$A10,'Puudete sisestamine'!$B:$B)&gt;0,SUMIF('Puudete sisestamine'!$A:$A,$A10,'Puudete sisestamine'!$B:$B),"")</f>
      </c>
      <c r="G10" s="131">
        <f>IF(SUMIF('Puudete sisestamine'!$A:$A,$A10,'Puudete sisestamine'!$C:$C)&gt;0,SUMIF('Puudete sisestamine'!$A:$A,$A10,'Puudete sisestamine'!$C:$C),"")</f>
      </c>
      <c r="H10" s="131">
        <f>IF(SUMIF('Puudete sisestamine'!$A:$A,$A10,'Puudete sisestamine'!$D:$D)&gt;0,SUMIF('Puudete sisestamine'!$A:$A,$A10,'Puudete sisestamine'!$D:$D),"")</f>
      </c>
      <c r="I10" s="131">
        <f>IF(SUMIF('Puudete sisestamine'!$A:$A,$A10,'Puudete sisestamine'!$E:$E)&gt;0,SUMIF('Puudete sisestamine'!$A:$A,$A10,'Puudete sisestamine'!$E:$E),"")</f>
      </c>
      <c r="J10" s="130">
        <f t="shared" si="0"/>
      </c>
    </row>
    <row r="11" spans="1:10" s="133" customFormat="1" ht="14.25" customHeight="1">
      <c r="A11" s="130">
        <v>5</v>
      </c>
      <c r="B11" s="131" t="str">
        <f>VLOOKUP($A11,Startlist!$B:$H,2,FALSE)</f>
        <v>J16</v>
      </c>
      <c r="C11" s="132" t="str">
        <f>VLOOKUP($A11,Startlist!$B:$H,3,FALSE)</f>
        <v>KRISTOFER MÄRTSON</v>
      </c>
      <c r="D11" s="132" t="str">
        <f>VLOOKUP($A11,Startlist!$B:$H,4,FALSE)</f>
        <v>ILMAR PUHK</v>
      </c>
      <c r="E11" s="132" t="str">
        <f>VLOOKUP($A11,Startlist!$B:$H,7,FALSE)</f>
        <v>HONDA CIVIC</v>
      </c>
      <c r="F11" s="131">
        <f>IF(SUMIF('Puudete sisestamine'!$A:$A,$A11,'Puudete sisestamine'!$B:$B)&gt;0,SUMIF('Puudete sisestamine'!$A:$A,$A11,'Puudete sisestamine'!$B:$B),"")</f>
      </c>
      <c r="G11" s="131">
        <f>IF(SUMIF('Puudete sisestamine'!$A:$A,$A11,'Puudete sisestamine'!$C:$C)&gt;0,SUMIF('Puudete sisestamine'!$A:$A,$A11,'Puudete sisestamine'!$C:$C),"")</f>
      </c>
      <c r="H11" s="131">
        <f>IF(SUMIF('Puudete sisestamine'!$A:$A,$A11,'Puudete sisestamine'!$D:$D)&gt;0,SUMIF('Puudete sisestamine'!$A:$A,$A11,'Puudete sisestamine'!$D:$D),"")</f>
      </c>
      <c r="I11" s="131">
        <f>IF(SUMIF('Puudete sisestamine'!$A:$A,$A11,'Puudete sisestamine'!$E:$E)&gt;0,SUMIF('Puudete sisestamine'!$A:$A,$A11,'Puudete sisestamine'!$E:$E),"")</f>
      </c>
      <c r="J11" s="130">
        <f t="shared" si="0"/>
      </c>
    </row>
    <row r="12" spans="1:10" s="133" customFormat="1" ht="14.25" customHeight="1">
      <c r="A12" s="130">
        <v>6</v>
      </c>
      <c r="B12" s="131" t="str">
        <f>VLOOKUP($A12,Startlist!$B:$H,2,FALSE)</f>
        <v>J16</v>
      </c>
      <c r="C12" s="132" t="str">
        <f>VLOOKUP($A12,Startlist!$B:$H,3,FALSE)</f>
        <v>JASPAR VAHER</v>
      </c>
      <c r="D12" s="132" t="str">
        <f>VLOOKUP($A12,Startlist!$B:$H,4,FALSE)</f>
        <v>AVO VAHER</v>
      </c>
      <c r="E12" s="132" t="str">
        <f>VLOOKUP($A12,Startlist!$B:$H,7,FALSE)</f>
        <v>HONDA CIVIC</v>
      </c>
      <c r="F12" s="131">
        <f>IF(SUMIF('Puudete sisestamine'!$A:$A,$A12,'Puudete sisestamine'!$B:$B)&gt;0,SUMIF('Puudete sisestamine'!$A:$A,$A12,'Puudete sisestamine'!$B:$B),"")</f>
      </c>
      <c r="G12" s="131">
        <f>IF(SUMIF('Puudete sisestamine'!$A:$A,$A12,'Puudete sisestamine'!$C:$C)&gt;0,SUMIF('Puudete sisestamine'!$A:$A,$A12,'Puudete sisestamine'!$C:$C),"")</f>
      </c>
      <c r="H12" s="131">
        <f>IF(SUMIF('Puudete sisestamine'!$A:$A,$A12,'Puudete sisestamine'!$D:$D)&gt;0,SUMIF('Puudete sisestamine'!$A:$A,$A12,'Puudete sisestamine'!$D:$D),"")</f>
      </c>
      <c r="I12" s="131">
        <f>IF(SUMIF('Puudete sisestamine'!$A:$A,$A12,'Puudete sisestamine'!$E:$E)&gt;0,SUMIF('Puudete sisestamine'!$A:$A,$A12,'Puudete sisestamine'!$E:$E),"")</f>
      </c>
      <c r="J12" s="130">
        <f t="shared" si="0"/>
      </c>
    </row>
    <row r="13" spans="1:10" s="133" customFormat="1" ht="14.25" customHeight="1">
      <c r="A13" s="130">
        <v>7</v>
      </c>
      <c r="B13" s="131" t="str">
        <f>VLOOKUP($A13,Startlist!$B:$H,2,FALSE)</f>
        <v>J16</v>
      </c>
      <c r="C13" s="132" t="str">
        <f>VLOOKUP($A13,Startlist!$B:$H,3,FALSE)</f>
        <v>JOHANNES MARTIN SAAR</v>
      </c>
      <c r="D13" s="132" t="str">
        <f>VLOOKUP($A13,Startlist!$B:$H,4,FALSE)</f>
        <v>RAID SAAR</v>
      </c>
      <c r="E13" s="132" t="str">
        <f>VLOOKUP($A13,Startlist!$B:$H,7,FALSE)</f>
        <v>MITSUBISHI COLT</v>
      </c>
      <c r="F13" s="131">
        <f>IF(SUMIF('Puudete sisestamine'!$A:$A,$A13,'Puudete sisestamine'!$B:$B)&gt;0,SUMIF('Puudete sisestamine'!$A:$A,$A13,'Puudete sisestamine'!$B:$B),"")</f>
        <v>10</v>
      </c>
      <c r="G13" s="131">
        <f>IF(SUMIF('Puudete sisestamine'!$A:$A,$A13,'Puudete sisestamine'!$C:$C)&gt;0,SUMIF('Puudete sisestamine'!$A:$A,$A13,'Puudete sisestamine'!$C:$C),"")</f>
      </c>
      <c r="H13" s="131">
        <f>IF(SUMIF('Puudete sisestamine'!$A:$A,$A13,'Puudete sisestamine'!$D:$D)&gt;0,SUMIF('Puudete sisestamine'!$A:$A,$A13,'Puudete sisestamine'!$D:$D),"")</f>
      </c>
      <c r="I13" s="131">
        <f>IF(SUMIF('Puudete sisestamine'!$A:$A,$A13,'Puudete sisestamine'!$E:$E)&gt;0,SUMIF('Puudete sisestamine'!$A:$A,$A13,'Puudete sisestamine'!$E:$E),"")</f>
      </c>
      <c r="J13" s="130" t="str">
        <f t="shared" si="0"/>
        <v>0:10</v>
      </c>
    </row>
    <row r="14" spans="1:10" s="133" customFormat="1" ht="14.25" customHeight="1">
      <c r="A14" s="130">
        <v>8</v>
      </c>
      <c r="B14" s="131" t="str">
        <f>VLOOKUP($A14,Startlist!$B:$H,2,FALSE)</f>
        <v>J18</v>
      </c>
      <c r="C14" s="132" t="str">
        <f>VLOOKUP($A14,Startlist!$B:$H,3,FALSE)</f>
        <v>ROBERT-JUSS SOE</v>
      </c>
      <c r="D14" s="132" t="str">
        <f>VLOOKUP($A14,Startlist!$B:$H,4,FALSE)</f>
        <v>CHRIS SOE</v>
      </c>
      <c r="E14" s="132" t="str">
        <f>VLOOKUP($A14,Startlist!$B:$H,7,FALSE)</f>
        <v>HONDA CIVIC</v>
      </c>
      <c r="F14" s="131">
        <f>IF(SUMIF('Puudete sisestamine'!$A:$A,$A14,'Puudete sisestamine'!$B:$B)&gt;0,SUMIF('Puudete sisestamine'!$A:$A,$A14,'Puudete sisestamine'!$B:$B),"")</f>
      </c>
      <c r="G14" s="131">
        <f>IF(SUMIF('Puudete sisestamine'!$A:$A,$A14,'Puudete sisestamine'!$C:$C)&gt;0,SUMIF('Puudete sisestamine'!$A:$A,$A14,'Puudete sisestamine'!$C:$C),"")</f>
      </c>
      <c r="H14" s="131">
        <f>IF(SUMIF('Puudete sisestamine'!$A:$A,$A14,'Puudete sisestamine'!$D:$D)&gt;0,SUMIF('Puudete sisestamine'!$A:$A,$A14,'Puudete sisestamine'!$D:$D),"")</f>
      </c>
      <c r="I14" s="131">
        <f>IF(SUMIF('Puudete sisestamine'!$A:$A,$A14,'Puudete sisestamine'!$E:$E)&gt;0,SUMIF('Puudete sisestamine'!$A:$A,$A14,'Puudete sisestamine'!$E:$E),"")</f>
      </c>
      <c r="J14" s="130">
        <f t="shared" si="0"/>
      </c>
    </row>
    <row r="15" spans="1:10" s="133" customFormat="1" ht="14.25" customHeight="1">
      <c r="A15" s="130">
        <v>9</v>
      </c>
      <c r="B15" s="131" t="str">
        <f>VLOOKUP($A15,Startlist!$B:$H,2,FALSE)</f>
        <v>J18</v>
      </c>
      <c r="C15" s="132" t="str">
        <f>VLOOKUP($A15,Startlist!$B:$H,3,FALSE)</f>
        <v>MAGNAR ARULA</v>
      </c>
      <c r="D15" s="132" t="str">
        <f>VLOOKUP($A15,Startlist!$B:$H,4,FALSE)</f>
        <v>TRISTAN KASELOO</v>
      </c>
      <c r="E15" s="132" t="str">
        <f>VLOOKUP($A15,Startlist!$B:$H,7,FALSE)</f>
        <v>HONDA CIVIC TYPE R</v>
      </c>
      <c r="F15" s="131">
        <f>IF(SUMIF('Puudete sisestamine'!$A:$A,$A15,'Puudete sisestamine'!$B:$B)&gt;0,SUMIF('Puudete sisestamine'!$A:$A,$A15,'Puudete sisestamine'!$B:$B),"")</f>
        <v>10</v>
      </c>
      <c r="G15" s="131">
        <f>IF(SUMIF('Puudete sisestamine'!$A:$A,$A15,'Puudete sisestamine'!$C:$C)&gt;0,SUMIF('Puudete sisestamine'!$A:$A,$A15,'Puudete sisestamine'!$C:$C),"")</f>
      </c>
      <c r="H15" s="131">
        <f>IF(SUMIF('Puudete sisestamine'!$A:$A,$A15,'Puudete sisestamine'!$D:$D)&gt;0,SUMIF('Puudete sisestamine'!$A:$A,$A15,'Puudete sisestamine'!$D:$D),"")</f>
      </c>
      <c r="I15" s="131">
        <f>IF(SUMIF('Puudete sisestamine'!$A:$A,$A15,'Puudete sisestamine'!$E:$E)&gt;0,SUMIF('Puudete sisestamine'!$A:$A,$A15,'Puudete sisestamine'!$E:$E),"")</f>
      </c>
      <c r="J15" s="130" t="str">
        <f t="shared" si="0"/>
        <v>0:10</v>
      </c>
    </row>
    <row r="16" spans="1:10" s="133" customFormat="1" ht="14.25" customHeight="1">
      <c r="A16" s="130">
        <v>10</v>
      </c>
      <c r="B16" s="131" t="str">
        <f>VLOOKUP($A16,Startlist!$B:$H,2,FALSE)</f>
        <v>J18</v>
      </c>
      <c r="C16" s="132" t="str">
        <f>VLOOKUP($A16,Startlist!$B:$H,3,FALSE)</f>
        <v>EGERT AUENDORF</v>
      </c>
      <c r="D16" s="132" t="str">
        <f>VLOOKUP($A16,Startlist!$B:$H,4,FALSE)</f>
        <v>PRIIT VILTROP</v>
      </c>
      <c r="E16" s="132" t="str">
        <f>VLOOKUP($A16,Startlist!$B:$H,7,FALSE)</f>
        <v>HONDA CIVIC</v>
      </c>
      <c r="F16" s="131">
        <f>IF(SUMIF('Puudete sisestamine'!$A:$A,$A16,'Puudete sisestamine'!$B:$B)&gt;0,SUMIF('Puudete sisestamine'!$A:$A,$A16,'Puudete sisestamine'!$B:$B),"")</f>
      </c>
      <c r="G16" s="131">
        <f>IF(SUMIF('Puudete sisestamine'!$A:$A,$A16,'Puudete sisestamine'!$C:$C)&gt;0,SUMIF('Puudete sisestamine'!$A:$A,$A16,'Puudete sisestamine'!$C:$C),"")</f>
      </c>
      <c r="H16" s="131">
        <f>IF(SUMIF('Puudete sisestamine'!$A:$A,$A16,'Puudete sisestamine'!$D:$D)&gt;0,SUMIF('Puudete sisestamine'!$A:$A,$A16,'Puudete sisestamine'!$D:$D),"")</f>
      </c>
      <c r="I16" s="131">
        <f>IF(SUMIF('Puudete sisestamine'!$A:$A,$A16,'Puudete sisestamine'!$E:$E)&gt;0,SUMIF('Puudete sisestamine'!$A:$A,$A16,'Puudete sisestamine'!$E:$E),"")</f>
      </c>
      <c r="J16" s="130">
        <f t="shared" si="0"/>
      </c>
    </row>
    <row r="17" spans="1:10" s="133" customFormat="1" ht="14.25" customHeight="1">
      <c r="A17" s="130">
        <v>11</v>
      </c>
      <c r="B17" s="131" t="str">
        <f>VLOOKUP($A17,Startlist!$B:$H,2,FALSE)</f>
        <v>J18</v>
      </c>
      <c r="C17" s="132" t="str">
        <f>VLOOKUP($A17,Startlist!$B:$H,3,FALSE)</f>
        <v>TOMMY TOIM</v>
      </c>
      <c r="D17" s="132" t="str">
        <f>VLOOKUP($A17,Startlist!$B:$H,4,FALSE)</f>
        <v>TAAVI PIRNIPUU</v>
      </c>
      <c r="E17" s="132" t="str">
        <f>VLOOKUP($A17,Startlist!$B:$H,7,FALSE)</f>
        <v>TOYOTA COROLLA</v>
      </c>
      <c r="F17" s="131">
        <f>IF(SUMIF('Puudete sisestamine'!$A:$A,$A17,'Puudete sisestamine'!$B:$B)&gt;0,SUMIF('Puudete sisestamine'!$A:$A,$A17,'Puudete sisestamine'!$B:$B),"")</f>
      </c>
      <c r="G17" s="131">
        <f>IF(SUMIF('Puudete sisestamine'!$A:$A,$A17,'Puudete sisestamine'!$C:$C)&gt;0,SUMIF('Puudete sisestamine'!$A:$A,$A17,'Puudete sisestamine'!$C:$C),"")</f>
      </c>
      <c r="H17" s="131">
        <f>IF(SUMIF('Puudete sisestamine'!$A:$A,$A17,'Puudete sisestamine'!$D:$D)&gt;0,SUMIF('Puudete sisestamine'!$A:$A,$A17,'Puudete sisestamine'!$D:$D),"")</f>
      </c>
      <c r="I17" s="131">
        <f>IF(SUMIF('Puudete sisestamine'!$A:$A,$A17,'Puudete sisestamine'!$E:$E)&gt;0,SUMIF('Puudete sisestamine'!$A:$A,$A17,'Puudete sisestamine'!$E:$E),"")</f>
      </c>
      <c r="J17" s="130">
        <f t="shared" si="0"/>
      </c>
    </row>
    <row r="18" spans="1:10" s="133" customFormat="1" ht="14.25" customHeight="1">
      <c r="A18" s="130">
        <v>12</v>
      </c>
      <c r="B18" s="131" t="str">
        <f>VLOOKUP($A18,Startlist!$B:$H,2,FALSE)</f>
        <v>J18</v>
      </c>
      <c r="C18" s="132" t="str">
        <f>VLOOKUP($A18,Startlist!$B:$H,3,FALSE)</f>
        <v>KARL SAANKÜLL</v>
      </c>
      <c r="D18" s="132" t="str">
        <f>VLOOKUP($A18,Startlist!$B:$H,4,FALSE)</f>
        <v>ATS NÕLVAK</v>
      </c>
      <c r="E18" s="132" t="str">
        <f>VLOOKUP($A18,Startlist!$B:$H,7,FALSE)</f>
        <v>NISSAN SUNNY</v>
      </c>
      <c r="F18" s="131">
        <f>IF(SUMIF('Puudete sisestamine'!$A:$A,$A18,'Puudete sisestamine'!$B:$B)&gt;0,SUMIF('Puudete sisestamine'!$A:$A,$A18,'Puudete sisestamine'!$B:$B),"")</f>
      </c>
      <c r="G18" s="131">
        <f>IF(SUMIF('Puudete sisestamine'!$A:$A,$A18,'Puudete sisestamine'!$C:$C)&gt;0,SUMIF('Puudete sisestamine'!$A:$A,$A18,'Puudete sisestamine'!$C:$C),"")</f>
        <v>10</v>
      </c>
      <c r="H18" s="131">
        <f>IF(SUMIF('Puudete sisestamine'!$A:$A,$A18,'Puudete sisestamine'!$D:$D)&gt;0,SUMIF('Puudete sisestamine'!$A:$A,$A18,'Puudete sisestamine'!$D:$D),"")</f>
      </c>
      <c r="I18" s="131">
        <f>IF(SUMIF('Puudete sisestamine'!$A:$A,$A18,'Puudete sisestamine'!$E:$E)&gt;0,SUMIF('Puudete sisestamine'!$A:$A,$A18,'Puudete sisestamine'!$E:$E),"")</f>
      </c>
      <c r="J18" s="130" t="str">
        <f t="shared" si="0"/>
        <v>0:10</v>
      </c>
    </row>
    <row r="19" spans="1:10" s="133" customFormat="1" ht="14.25" customHeight="1" hidden="1">
      <c r="A19" s="130">
        <v>13</v>
      </c>
      <c r="B19" s="131" t="e">
        <f>VLOOKUP($A19,Startlist!$B:$H,2,FALSE)</f>
        <v>#N/A</v>
      </c>
      <c r="C19" s="132" t="e">
        <f>VLOOKUP($A19,Startlist!$B:$H,3,FALSE)</f>
        <v>#N/A</v>
      </c>
      <c r="D19" s="132" t="e">
        <f>VLOOKUP($A19,Startlist!$B:$H,4,FALSE)</f>
        <v>#N/A</v>
      </c>
      <c r="E19" s="132" t="e">
        <f>VLOOKUP($A19,Startlist!$B:$H,7,FALSE)</f>
        <v>#N/A</v>
      </c>
      <c r="F19" s="131">
        <f>IF(SUMIF('Puudete sisestamine'!$A:$A,$A19,'Puudete sisestamine'!$B:$B)&gt;0,SUMIF('Puudete sisestamine'!$A:$A,$A19,'Puudete sisestamine'!$B:$B),"")</f>
      </c>
      <c r="G19" s="131">
        <f>IF(SUMIF('Puudete sisestamine'!$A:$A,$A19,'Puudete sisestamine'!$C:$C)&gt;0,SUMIF('Puudete sisestamine'!$A:$A,$A19,'Puudete sisestamine'!$C:$C),"")</f>
      </c>
      <c r="H19" s="131">
        <f>IF(SUMIF('Puudete sisestamine'!$A:$A,$A19,'Puudete sisestamine'!$D:$D)&gt;0,SUMIF('Puudete sisestamine'!$A:$A,$A19,'Puudete sisestamine'!$D:$D),"")</f>
      </c>
      <c r="I19" s="131">
        <f>IF(SUMIF('Puudete sisestamine'!$A:$A,$A19,'Puudete sisestamine'!$E:$E)&gt;0,SUMIF('Puudete sisestamine'!$A:$A,$A19,'Puudete sisestamine'!$E:$E),"")</f>
      </c>
      <c r="J19" s="130">
        <f t="shared" si="0"/>
      </c>
    </row>
    <row r="20" spans="1:10" s="133" customFormat="1" ht="14.25" customHeight="1">
      <c r="A20" s="130">
        <v>14</v>
      </c>
      <c r="B20" s="131" t="str">
        <f>VLOOKUP($A20,Startlist!$B:$H,2,FALSE)</f>
        <v>J18</v>
      </c>
      <c r="C20" s="132" t="str">
        <f>VLOOKUP($A20,Startlist!$B:$H,3,FALSE)</f>
        <v>KEVIN KÄRP</v>
      </c>
      <c r="D20" s="132" t="str">
        <f>VLOOKUP($A20,Startlist!$B:$H,4,FALSE)</f>
        <v>MAREK MÄNDLA</v>
      </c>
      <c r="E20" s="132" t="str">
        <f>VLOOKUP($A20,Startlist!$B:$H,7,FALSE)</f>
        <v>HONDA CRX VT</v>
      </c>
      <c r="F20" s="131">
        <f>IF(SUMIF('Puudete sisestamine'!$A:$A,$A20,'Puudete sisestamine'!$B:$B)&gt;0,SUMIF('Puudete sisestamine'!$A:$A,$A20,'Puudete sisestamine'!$B:$B),"")</f>
      </c>
      <c r="G20" s="131">
        <f>IF(SUMIF('Puudete sisestamine'!$A:$A,$A20,'Puudete sisestamine'!$C:$C)&gt;0,SUMIF('Puudete sisestamine'!$A:$A,$A20,'Puudete sisestamine'!$C:$C),"")</f>
      </c>
      <c r="H20" s="131">
        <f>IF(SUMIF('Puudete sisestamine'!$A:$A,$A20,'Puudete sisestamine'!$D:$D)&gt;0,SUMIF('Puudete sisestamine'!$A:$A,$A20,'Puudete sisestamine'!$D:$D),"")</f>
      </c>
      <c r="I20" s="131">
        <f>IF(SUMIF('Puudete sisestamine'!$A:$A,$A20,'Puudete sisestamine'!$E:$E)&gt;0,SUMIF('Puudete sisestamine'!$A:$A,$A20,'Puudete sisestamine'!$E:$E),"")</f>
      </c>
      <c r="J20" s="130">
        <f t="shared" si="0"/>
      </c>
    </row>
    <row r="21" spans="1:10" s="133" customFormat="1" ht="14.25" customHeight="1">
      <c r="A21" s="130">
        <v>15</v>
      </c>
      <c r="B21" s="131" t="str">
        <f>VLOOKUP($A21,Startlist!$B:$H,2,FALSE)</f>
        <v>J18</v>
      </c>
      <c r="C21" s="132" t="str">
        <f>VLOOKUP($A21,Startlist!$B:$H,3,FALSE)</f>
        <v>PRANKO KÕRGESAAR</v>
      </c>
      <c r="D21" s="132" t="str">
        <f>VLOOKUP($A21,Startlist!$B:$H,4,FALSE)</f>
        <v>PRIIT KÕRGESAAR</v>
      </c>
      <c r="E21" s="132" t="str">
        <f>VLOOKUP($A21,Startlist!$B:$H,7,FALSE)</f>
        <v>BMW 318TI</v>
      </c>
      <c r="F21" s="131">
        <f>IF(SUMIF('Puudete sisestamine'!$A:$A,$A21,'Puudete sisestamine'!$B:$B)&gt;0,SUMIF('Puudete sisestamine'!$A:$A,$A21,'Puudete sisestamine'!$B:$B),"")</f>
      </c>
      <c r="G21" s="131">
        <f>IF(SUMIF('Puudete sisestamine'!$A:$A,$A21,'Puudete sisestamine'!$C:$C)&gt;0,SUMIF('Puudete sisestamine'!$A:$A,$A21,'Puudete sisestamine'!$C:$C),"")</f>
      </c>
      <c r="H21" s="131">
        <f>IF(SUMIF('Puudete sisestamine'!$A:$A,$A21,'Puudete sisestamine'!$D:$D)&gt;0,SUMIF('Puudete sisestamine'!$A:$A,$A21,'Puudete sisestamine'!$D:$D),"")</f>
      </c>
      <c r="I21" s="131">
        <f>IF(SUMIF('Puudete sisestamine'!$A:$A,$A21,'Puudete sisestamine'!$E:$E)&gt;0,SUMIF('Puudete sisestamine'!$A:$A,$A21,'Puudete sisestamine'!$E:$E),"")</f>
      </c>
      <c r="J21" s="130">
        <f t="shared" si="0"/>
      </c>
    </row>
    <row r="22" spans="1:10" s="133" customFormat="1" ht="14.25" customHeight="1">
      <c r="A22" s="130">
        <v>16</v>
      </c>
      <c r="B22" s="131" t="str">
        <f>VLOOKUP($A22,Startlist!$B:$H,2,FALSE)</f>
        <v>J18</v>
      </c>
      <c r="C22" s="132" t="str">
        <f>VLOOKUP($A22,Startlist!$B:$H,3,FALSE)</f>
        <v>MARKUS HAIBA</v>
      </c>
      <c r="D22" s="132" t="str">
        <f>VLOOKUP($A22,Startlist!$B:$H,4,FALSE)</f>
        <v>MARTI RILLO</v>
      </c>
      <c r="E22" s="132" t="str">
        <f>VLOOKUP($A22,Startlist!$B:$H,7,FALSE)</f>
        <v>HONDA CIVIC TYPE-R</v>
      </c>
      <c r="F22" s="131">
        <f>IF(SUMIF('Puudete sisestamine'!$A:$A,$A22,'Puudete sisestamine'!$B:$B)&gt;0,SUMIF('Puudete sisestamine'!$A:$A,$A22,'Puudete sisestamine'!$B:$B),"")</f>
        <v>10</v>
      </c>
      <c r="G22" s="131">
        <f>IF(SUMIF('Puudete sisestamine'!$A:$A,$A22,'Puudete sisestamine'!$C:$C)&gt;0,SUMIF('Puudete sisestamine'!$A:$A,$A22,'Puudete sisestamine'!$C:$C),"")</f>
      </c>
      <c r="H22" s="131">
        <f>IF(SUMIF('Puudete sisestamine'!$A:$A,$A22,'Puudete sisestamine'!$D:$D)&gt;0,SUMIF('Puudete sisestamine'!$A:$A,$A22,'Puudete sisestamine'!$D:$D),"")</f>
      </c>
      <c r="I22" s="131">
        <f>IF(SUMIF('Puudete sisestamine'!$A:$A,$A22,'Puudete sisestamine'!$E:$E)&gt;0,SUMIF('Puudete sisestamine'!$A:$A,$A22,'Puudete sisestamine'!$E:$E),"")</f>
      </c>
      <c r="J22" s="130" t="str">
        <f t="shared" si="0"/>
        <v>0:10</v>
      </c>
    </row>
    <row r="23" spans="1:10" s="133" customFormat="1" ht="14.25" customHeight="1">
      <c r="A23" s="130">
        <v>17</v>
      </c>
      <c r="B23" s="131" t="str">
        <f>VLOOKUP($A23,Startlist!$B:$H,2,FALSE)</f>
        <v>4WD</v>
      </c>
      <c r="C23" s="132" t="str">
        <f>VLOOKUP($A23,Startlist!$B:$H,3,FALSE)</f>
        <v>ANTTI KANGRO</v>
      </c>
      <c r="D23" s="132" t="str">
        <f>VLOOKUP($A23,Startlist!$B:$H,4,FALSE)</f>
        <v>AVO KANGRO</v>
      </c>
      <c r="E23" s="132" t="str">
        <f>VLOOKUP($A23,Startlist!$B:$H,7,FALSE)</f>
        <v>MITSUBISHI LANCER EVO X</v>
      </c>
      <c r="F23" s="131">
        <f>IF(SUMIF('Puudete sisestamine'!$A:$A,$A23,'Puudete sisestamine'!$B:$B)&gt;0,SUMIF('Puudete sisestamine'!$A:$A,$A23,'Puudete sisestamine'!$B:$B),"")</f>
        <v>10</v>
      </c>
      <c r="G23" s="131">
        <f>IF(SUMIF('Puudete sisestamine'!$A:$A,$A23,'Puudete sisestamine'!$C:$C)&gt;0,SUMIF('Puudete sisestamine'!$A:$A,$A23,'Puudete sisestamine'!$C:$C),"")</f>
      </c>
      <c r="H23" s="131">
        <f>IF(SUMIF('Puudete sisestamine'!$A:$A,$A23,'Puudete sisestamine'!$D:$D)&gt;0,SUMIF('Puudete sisestamine'!$A:$A,$A23,'Puudete sisestamine'!$D:$D),"")</f>
        <v>10</v>
      </c>
      <c r="I23" s="131">
        <f>IF(SUMIF('Puudete sisestamine'!$A:$A,$A23,'Puudete sisestamine'!$E:$E)&gt;0,SUMIF('Puudete sisestamine'!$A:$A,$A23,'Puudete sisestamine'!$E:$E),"")</f>
      </c>
      <c r="J23" s="130" t="str">
        <f t="shared" si="0"/>
        <v>0:20</v>
      </c>
    </row>
    <row r="24" spans="1:10" s="133" customFormat="1" ht="14.25" customHeight="1">
      <c r="A24" s="130">
        <v>18</v>
      </c>
      <c r="B24" s="131" t="str">
        <f>VLOOKUP($A24,Startlist!$B:$H,2,FALSE)</f>
        <v>4WD</v>
      </c>
      <c r="C24" s="132" t="str">
        <f>VLOOKUP($A24,Startlist!$B:$H,3,FALSE)</f>
        <v>MARTIN VAGA</v>
      </c>
      <c r="D24" s="132" t="str">
        <f>VLOOKUP($A24,Startlist!$B:$H,4,FALSE)</f>
        <v>JOOSEP AUSMEES</v>
      </c>
      <c r="E24" s="132" t="str">
        <f>VLOOKUP($A24,Startlist!$B:$H,7,FALSE)</f>
        <v>MITSUBISHI LANCER EVO</v>
      </c>
      <c r="F24" s="131">
        <f>IF(SUMIF('Puudete sisestamine'!$A:$A,$A24,'Puudete sisestamine'!$B:$B)&gt;0,SUMIF('Puudete sisestamine'!$A:$A,$A24,'Puudete sisestamine'!$B:$B),"")</f>
      </c>
      <c r="G24" s="131">
        <f>IF(SUMIF('Puudete sisestamine'!$A:$A,$A24,'Puudete sisestamine'!$C:$C)&gt;0,SUMIF('Puudete sisestamine'!$A:$A,$A24,'Puudete sisestamine'!$C:$C),"")</f>
      </c>
      <c r="H24" s="131">
        <f>IF(SUMIF('Puudete sisestamine'!$A:$A,$A24,'Puudete sisestamine'!$D:$D)&gt;0,SUMIF('Puudete sisestamine'!$A:$A,$A24,'Puudete sisestamine'!$D:$D),"")</f>
      </c>
      <c r="I24" s="131">
        <f>IF(SUMIF('Puudete sisestamine'!$A:$A,$A24,'Puudete sisestamine'!$E:$E)&gt;0,SUMIF('Puudete sisestamine'!$A:$A,$A24,'Puudete sisestamine'!$E:$E),"")</f>
      </c>
      <c r="J24" s="130">
        <f t="shared" si="0"/>
      </c>
    </row>
    <row r="25" spans="1:10" s="133" customFormat="1" ht="14.25" customHeight="1">
      <c r="A25" s="130">
        <v>19</v>
      </c>
      <c r="B25" s="131" t="str">
        <f>VLOOKUP($A25,Startlist!$B:$H,2,FALSE)</f>
        <v>4WD</v>
      </c>
      <c r="C25" s="132" t="str">
        <f>VLOOKUP($A25,Startlist!$B:$H,3,FALSE)</f>
        <v>LAURI KOTKAS</v>
      </c>
      <c r="D25" s="132" t="str">
        <f>VLOOKUP($A25,Startlist!$B:$H,4,FALSE)</f>
        <v>KARL KOORT</v>
      </c>
      <c r="E25" s="132" t="str">
        <f>VLOOKUP($A25,Startlist!$B:$H,7,FALSE)</f>
        <v>MITSUBISHI LANCER EVO</v>
      </c>
      <c r="F25" s="131">
        <f>IF(SUMIF('Puudete sisestamine'!$A:$A,$A25,'Puudete sisestamine'!$B:$B)&gt;0,SUMIF('Puudete sisestamine'!$A:$A,$A25,'Puudete sisestamine'!$B:$B),"")</f>
        <v>10</v>
      </c>
      <c r="G25" s="131">
        <f>IF(SUMIF('Puudete sisestamine'!$A:$A,$A25,'Puudete sisestamine'!$C:$C)&gt;0,SUMIF('Puudete sisestamine'!$A:$A,$A25,'Puudete sisestamine'!$C:$C),"")</f>
      </c>
      <c r="H25" s="131">
        <f>IF(SUMIF('Puudete sisestamine'!$A:$A,$A25,'Puudete sisestamine'!$D:$D)&gt;0,SUMIF('Puudete sisestamine'!$A:$A,$A25,'Puudete sisestamine'!$D:$D),"")</f>
      </c>
      <c r="I25" s="131">
        <f>IF(SUMIF('Puudete sisestamine'!$A:$A,$A25,'Puudete sisestamine'!$E:$E)&gt;0,SUMIF('Puudete sisestamine'!$A:$A,$A25,'Puudete sisestamine'!$E:$E),"")</f>
      </c>
      <c r="J25" s="130" t="str">
        <f t="shared" si="0"/>
        <v>0:10</v>
      </c>
    </row>
    <row r="26" spans="1:10" s="133" customFormat="1" ht="14.25" customHeight="1">
      <c r="A26" s="130">
        <v>20</v>
      </c>
      <c r="B26" s="131" t="str">
        <f>VLOOKUP($A26,Startlist!$B:$H,2,FALSE)</f>
        <v>4WD</v>
      </c>
      <c r="C26" s="132" t="str">
        <f>VLOOKUP($A26,Startlist!$B:$H,3,FALSE)</f>
        <v>GERT AASMÄE</v>
      </c>
      <c r="D26" s="132" t="str">
        <f>VLOOKUP($A26,Startlist!$B:$H,4,FALSE)</f>
        <v>VALLY SOOPALU</v>
      </c>
      <c r="E26" s="132" t="str">
        <f>VLOOKUP($A26,Startlist!$B:$H,7,FALSE)</f>
        <v>MITSUBISHI LANCER EVO 9</v>
      </c>
      <c r="F26" s="131">
        <f>IF(SUMIF('Puudete sisestamine'!$A:$A,$A26,'Puudete sisestamine'!$B:$B)&gt;0,SUMIF('Puudete sisestamine'!$A:$A,$A26,'Puudete sisestamine'!$B:$B),"")</f>
      </c>
      <c r="G26" s="131">
        <f>IF(SUMIF('Puudete sisestamine'!$A:$A,$A26,'Puudete sisestamine'!$C:$C)&gt;0,SUMIF('Puudete sisestamine'!$A:$A,$A26,'Puudete sisestamine'!$C:$C),"")</f>
      </c>
      <c r="H26" s="131">
        <f>IF(SUMIF('Puudete sisestamine'!$A:$A,$A26,'Puudete sisestamine'!$D:$D)&gt;0,SUMIF('Puudete sisestamine'!$A:$A,$A26,'Puudete sisestamine'!$D:$D),"")</f>
      </c>
      <c r="I26" s="131">
        <f>IF(SUMIF('Puudete sisestamine'!$A:$A,$A26,'Puudete sisestamine'!$E:$E)&gt;0,SUMIF('Puudete sisestamine'!$A:$A,$A26,'Puudete sisestamine'!$E:$E),"")</f>
      </c>
      <c r="J26" s="130">
        <f t="shared" si="0"/>
      </c>
    </row>
    <row r="27" spans="1:10" s="133" customFormat="1" ht="14.25" customHeight="1">
      <c r="A27" s="130">
        <v>21</v>
      </c>
      <c r="B27" s="131" t="str">
        <f>VLOOKUP($A27,Startlist!$B:$H,2,FALSE)</f>
        <v>4WD</v>
      </c>
      <c r="C27" s="132" t="str">
        <f>VLOOKUP($A27,Startlist!$B:$H,3,FALSE)</f>
        <v>ANDRI SIRP</v>
      </c>
      <c r="D27" s="132" t="str">
        <f>VLOOKUP($A27,Startlist!$B:$H,4,FALSE)</f>
        <v>INDREK KESKÜLA</v>
      </c>
      <c r="E27" s="132" t="str">
        <f>VLOOKUP($A27,Startlist!$B:$H,7,FALSE)</f>
        <v>MITSUBISHI LANCER EVO 9</v>
      </c>
      <c r="F27" s="131">
        <f>IF(SUMIF('Puudete sisestamine'!$A:$A,$A27,'Puudete sisestamine'!$B:$B)&gt;0,SUMIF('Puudete sisestamine'!$A:$A,$A27,'Puudete sisestamine'!$B:$B),"")</f>
      </c>
      <c r="G27" s="131">
        <f>IF(SUMIF('Puudete sisestamine'!$A:$A,$A27,'Puudete sisestamine'!$C:$C)&gt;0,SUMIF('Puudete sisestamine'!$A:$A,$A27,'Puudete sisestamine'!$C:$C),"")</f>
      </c>
      <c r="H27" s="131">
        <f>IF(SUMIF('Puudete sisestamine'!$A:$A,$A27,'Puudete sisestamine'!$D:$D)&gt;0,SUMIF('Puudete sisestamine'!$A:$A,$A27,'Puudete sisestamine'!$D:$D),"")</f>
      </c>
      <c r="I27" s="131">
        <f>IF(SUMIF('Puudete sisestamine'!$A:$A,$A27,'Puudete sisestamine'!$E:$E)&gt;0,SUMIF('Puudete sisestamine'!$A:$A,$A27,'Puudete sisestamine'!$E:$E),"")</f>
      </c>
      <c r="J27" s="130">
        <f t="shared" si="0"/>
      </c>
    </row>
    <row r="28" spans="1:10" s="133" customFormat="1" ht="14.25" customHeight="1">
      <c r="A28" s="130">
        <v>22</v>
      </c>
      <c r="B28" s="131" t="str">
        <f>VLOOKUP($A28,Startlist!$B:$H,2,FALSE)</f>
        <v>4WD</v>
      </c>
      <c r="C28" s="132" t="str">
        <f>VLOOKUP($A28,Startlist!$B:$H,3,FALSE)</f>
        <v>TOOMAS KÄRP</v>
      </c>
      <c r="D28" s="132" t="str">
        <f>VLOOKUP($A28,Startlist!$B:$H,4,FALSE)</f>
        <v>ÜLARI MUSTONEN</v>
      </c>
      <c r="E28" s="132" t="str">
        <f>VLOOKUP($A28,Startlist!$B:$H,7,FALSE)</f>
        <v>SUBARU IMPREZA</v>
      </c>
      <c r="F28" s="131">
        <f>IF(SUMIF('Puudete sisestamine'!$A:$A,$A28,'Puudete sisestamine'!$B:$B)&gt;0,SUMIF('Puudete sisestamine'!$A:$A,$A28,'Puudete sisestamine'!$B:$B),"")</f>
      </c>
      <c r="G28" s="131">
        <f>IF(SUMIF('Puudete sisestamine'!$A:$A,$A28,'Puudete sisestamine'!$C:$C)&gt;0,SUMIF('Puudete sisestamine'!$A:$A,$A28,'Puudete sisestamine'!$C:$C),"")</f>
      </c>
      <c r="H28" s="131">
        <f>IF(SUMIF('Puudete sisestamine'!$A:$A,$A28,'Puudete sisestamine'!$D:$D)&gt;0,SUMIF('Puudete sisestamine'!$A:$A,$A28,'Puudete sisestamine'!$D:$D),"")</f>
      </c>
      <c r="I28" s="131">
        <f>IF(SUMIF('Puudete sisestamine'!$A:$A,$A28,'Puudete sisestamine'!$E:$E)&gt;0,SUMIF('Puudete sisestamine'!$A:$A,$A28,'Puudete sisestamine'!$E:$E),"")</f>
      </c>
      <c r="J28" s="130">
        <f t="shared" si="0"/>
      </c>
    </row>
    <row r="29" spans="1:10" s="133" customFormat="1" ht="14.25" customHeight="1">
      <c r="A29" s="130">
        <v>23</v>
      </c>
      <c r="B29" s="131" t="str">
        <f>VLOOKUP($A29,Startlist!$B:$H,2,FALSE)</f>
        <v>2WS</v>
      </c>
      <c r="C29" s="132" t="str">
        <f>VLOOKUP($A29,Startlist!$B:$H,3,FALSE)</f>
        <v>TARMO LEE</v>
      </c>
      <c r="D29" s="132" t="str">
        <f>VLOOKUP($A29,Startlist!$B:$H,4,FALSE)</f>
        <v>TÕNU NÕMMIK</v>
      </c>
      <c r="E29" s="132" t="str">
        <f>VLOOKUP($A29,Startlist!$B:$H,7,FALSE)</f>
        <v>BMW 325</v>
      </c>
      <c r="F29" s="131">
        <f>IF(SUMIF('Puudete sisestamine'!$A:$A,$A29,'Puudete sisestamine'!$B:$B)&gt;0,SUMIF('Puudete sisestamine'!$A:$A,$A29,'Puudete sisestamine'!$B:$B),"")</f>
      </c>
      <c r="G29" s="131">
        <f>IF(SUMIF('Puudete sisestamine'!$A:$A,$A29,'Puudete sisestamine'!$C:$C)&gt;0,SUMIF('Puudete sisestamine'!$A:$A,$A29,'Puudete sisestamine'!$C:$C),"")</f>
      </c>
      <c r="H29" s="131">
        <f>IF(SUMIF('Puudete sisestamine'!$A:$A,$A29,'Puudete sisestamine'!$D:$D)&gt;0,SUMIF('Puudete sisestamine'!$A:$A,$A29,'Puudete sisestamine'!$D:$D),"")</f>
      </c>
      <c r="I29" s="131">
        <f>IF(SUMIF('Puudete sisestamine'!$A:$A,$A29,'Puudete sisestamine'!$E:$E)&gt;0,SUMIF('Puudete sisestamine'!$A:$A,$A29,'Puudete sisestamine'!$E:$E),"")</f>
      </c>
      <c r="J29" s="130">
        <f t="shared" si="0"/>
      </c>
    </row>
    <row r="30" spans="1:10" s="133" customFormat="1" ht="14.25" customHeight="1">
      <c r="A30" s="130">
        <v>24</v>
      </c>
      <c r="B30" s="131" t="str">
        <f>VLOOKUP($A30,Startlist!$B:$H,2,FALSE)</f>
        <v>2WS</v>
      </c>
      <c r="C30" s="132" t="str">
        <f>VLOOKUP($A30,Startlist!$B:$H,3,FALSE)</f>
        <v>VAHUR MÄESALU</v>
      </c>
      <c r="D30" s="132" t="str">
        <f>VLOOKUP($A30,Startlist!$B:$H,4,FALSE)</f>
        <v>JAANUS KADAK</v>
      </c>
      <c r="E30" s="132" t="str">
        <f>VLOOKUP($A30,Startlist!$B:$H,7,FALSE)</f>
        <v>BMW 328</v>
      </c>
      <c r="F30" s="131">
        <f>IF(SUMIF('Puudete sisestamine'!$A:$A,$A30,'Puudete sisestamine'!$B:$B)&gt;0,SUMIF('Puudete sisestamine'!$A:$A,$A30,'Puudete sisestamine'!$B:$B),"")</f>
        <v>10</v>
      </c>
      <c r="G30" s="131">
        <f>IF(SUMIF('Puudete sisestamine'!$A:$A,$A30,'Puudete sisestamine'!$C:$C)&gt;0,SUMIF('Puudete sisestamine'!$A:$A,$A30,'Puudete sisestamine'!$C:$C),"")</f>
      </c>
      <c r="H30" s="131">
        <f>IF(SUMIF('Puudete sisestamine'!$A:$A,$A30,'Puudete sisestamine'!$D:$D)&gt;0,SUMIF('Puudete sisestamine'!$A:$A,$A30,'Puudete sisestamine'!$D:$D),"")</f>
      </c>
      <c r="I30" s="131">
        <f>IF(SUMIF('Puudete sisestamine'!$A:$A,$A30,'Puudete sisestamine'!$E:$E)&gt;0,SUMIF('Puudete sisestamine'!$A:$A,$A30,'Puudete sisestamine'!$E:$E),"")</f>
      </c>
      <c r="J30" s="130" t="str">
        <f t="shared" si="0"/>
        <v>0:10</v>
      </c>
    </row>
    <row r="31" spans="1:10" s="133" customFormat="1" ht="14.25" customHeight="1">
      <c r="A31" s="130">
        <v>25</v>
      </c>
      <c r="B31" s="131" t="str">
        <f>VLOOKUP($A31,Startlist!$B:$H,2,FALSE)</f>
        <v>2WS</v>
      </c>
      <c r="C31" s="132" t="str">
        <f>VLOOKUP($A31,Startlist!$B:$H,3,FALSE)</f>
        <v>TAURI NÕGU</v>
      </c>
      <c r="D31" s="132" t="str">
        <f>VLOOKUP($A31,Startlist!$B:$H,4,FALSE)</f>
        <v>PRIIT NÕ6GU</v>
      </c>
      <c r="E31" s="132" t="str">
        <f>VLOOKUP($A31,Startlist!$B:$H,7,FALSE)</f>
        <v>BMW 320I</v>
      </c>
      <c r="F31" s="131">
        <f>IF(SUMIF('Puudete sisestamine'!$A:$A,$A31,'Puudete sisestamine'!$B:$B)&gt;0,SUMIF('Puudete sisestamine'!$A:$A,$A31,'Puudete sisestamine'!$B:$B),"")</f>
      </c>
      <c r="G31" s="131">
        <f>IF(SUMIF('Puudete sisestamine'!$A:$A,$A31,'Puudete sisestamine'!$C:$C)&gt;0,SUMIF('Puudete sisestamine'!$A:$A,$A31,'Puudete sisestamine'!$C:$C),"")</f>
      </c>
      <c r="H31" s="131">
        <f>IF(SUMIF('Puudete sisestamine'!$A:$A,$A31,'Puudete sisestamine'!$D:$D)&gt;0,SUMIF('Puudete sisestamine'!$A:$A,$A31,'Puudete sisestamine'!$D:$D),"")</f>
      </c>
      <c r="I31" s="131">
        <f>IF(SUMIF('Puudete sisestamine'!$A:$A,$A31,'Puudete sisestamine'!$E:$E)&gt;0,SUMIF('Puudete sisestamine'!$A:$A,$A31,'Puudete sisestamine'!$E:$E),"")</f>
      </c>
      <c r="J31" s="130">
        <f t="shared" si="0"/>
      </c>
    </row>
    <row r="32" spans="1:10" s="133" customFormat="1" ht="14.25" customHeight="1">
      <c r="A32" s="130">
        <v>26</v>
      </c>
      <c r="B32" s="131" t="str">
        <f>VLOOKUP($A32,Startlist!$B:$H,2,FALSE)</f>
        <v>2WV</v>
      </c>
      <c r="C32" s="132" t="str">
        <f>VLOOKUP($A32,Startlist!$B:$H,3,FALSE)</f>
        <v>ROMET JÜRGENSON</v>
      </c>
      <c r="D32" s="132" t="str">
        <f>VLOOKUP($A32,Startlist!$B:$H,4,FALSE)</f>
        <v>HARLI PALMITS</v>
      </c>
      <c r="E32" s="132" t="str">
        <f>VLOOKUP($A32,Startlist!$B:$H,7,FALSE)</f>
        <v>BMW 318TI</v>
      </c>
      <c r="F32" s="131">
        <f>IF(SUMIF('Puudete sisestamine'!$A:$A,$A32,'Puudete sisestamine'!$B:$B)&gt;0,SUMIF('Puudete sisestamine'!$A:$A,$A32,'Puudete sisestamine'!$B:$B),"")</f>
        <v>10</v>
      </c>
      <c r="G32" s="131">
        <f>IF(SUMIF('Puudete sisestamine'!$A:$A,$A32,'Puudete sisestamine'!$C:$C)&gt;0,SUMIF('Puudete sisestamine'!$A:$A,$A32,'Puudete sisestamine'!$C:$C),"")</f>
      </c>
      <c r="H32" s="131">
        <f>IF(SUMIF('Puudete sisestamine'!$A:$A,$A32,'Puudete sisestamine'!$D:$D)&gt;0,SUMIF('Puudete sisestamine'!$A:$A,$A32,'Puudete sisestamine'!$D:$D),"")</f>
      </c>
      <c r="I32" s="131">
        <f>IF(SUMIF('Puudete sisestamine'!$A:$A,$A32,'Puudete sisestamine'!$E:$E)&gt;0,SUMIF('Puudete sisestamine'!$A:$A,$A32,'Puudete sisestamine'!$E:$E),"")</f>
      </c>
      <c r="J32" s="130" t="str">
        <f t="shared" si="0"/>
        <v>0:10</v>
      </c>
    </row>
    <row r="33" spans="1:10" s="133" customFormat="1" ht="14.25" customHeight="1">
      <c r="A33" s="130">
        <v>27</v>
      </c>
      <c r="B33" s="131" t="str">
        <f>VLOOKUP($A33,Startlist!$B:$H,2,FALSE)</f>
        <v>2WS</v>
      </c>
      <c r="C33" s="132" t="str">
        <f>VLOOKUP($A33,Startlist!$B:$H,3,FALSE)</f>
        <v>JANAR DEDE</v>
      </c>
      <c r="D33" s="132" t="str">
        <f>VLOOKUP($A33,Startlist!$B:$H,4,FALSE)</f>
        <v>AGNES LILLEMETS</v>
      </c>
      <c r="E33" s="132" t="str">
        <f>VLOOKUP($A33,Startlist!$B:$H,7,FALSE)</f>
        <v>BMW 323</v>
      </c>
      <c r="F33" s="131">
        <f>IF(SUMIF('Puudete sisestamine'!$A:$A,$A33,'Puudete sisestamine'!$B:$B)&gt;0,SUMIF('Puudete sisestamine'!$A:$A,$A33,'Puudete sisestamine'!$B:$B),"")</f>
      </c>
      <c r="G33" s="131">
        <f>IF(SUMIF('Puudete sisestamine'!$A:$A,$A33,'Puudete sisestamine'!$C:$C)&gt;0,SUMIF('Puudete sisestamine'!$A:$A,$A33,'Puudete sisestamine'!$C:$C),"")</f>
      </c>
      <c r="H33" s="131">
        <f>IF(SUMIF('Puudete sisestamine'!$A:$A,$A33,'Puudete sisestamine'!$D:$D)&gt;0,SUMIF('Puudete sisestamine'!$A:$A,$A33,'Puudete sisestamine'!$D:$D),"")</f>
      </c>
      <c r="I33" s="131">
        <f>IF(SUMIF('Puudete sisestamine'!$A:$A,$A33,'Puudete sisestamine'!$E:$E)&gt;0,SUMIF('Puudete sisestamine'!$A:$A,$A33,'Puudete sisestamine'!$E:$E),"")</f>
      </c>
      <c r="J33" s="130">
        <f t="shared" si="0"/>
      </c>
    </row>
    <row r="34" spans="1:10" s="133" customFormat="1" ht="14.25" customHeight="1">
      <c r="A34" s="130">
        <v>28</v>
      </c>
      <c r="B34" s="131" t="str">
        <f>VLOOKUP($A34,Startlist!$B:$H,2,FALSE)</f>
        <v>2WS</v>
      </c>
      <c r="C34" s="132" t="str">
        <f>VLOOKUP($A34,Startlist!$B:$H,3,FALSE)</f>
        <v>KASPAR KIBUSPUU</v>
      </c>
      <c r="D34" s="132" t="str">
        <f>VLOOKUP($A34,Startlist!$B:$H,4,FALSE)</f>
        <v>OSKAR LIIBER</v>
      </c>
      <c r="E34" s="132" t="str">
        <f>VLOOKUP($A34,Startlist!$B:$H,7,FALSE)</f>
        <v>BMW 316</v>
      </c>
      <c r="F34" s="131">
        <f>IF(SUMIF('Puudete sisestamine'!$A:$A,$A34,'Puudete sisestamine'!$B:$B)&gt;0,SUMIF('Puudete sisestamine'!$A:$A,$A34,'Puudete sisestamine'!$B:$B),"")</f>
      </c>
      <c r="G34" s="131">
        <f>IF(SUMIF('Puudete sisestamine'!$A:$A,$A34,'Puudete sisestamine'!$C:$C)&gt;0,SUMIF('Puudete sisestamine'!$A:$A,$A34,'Puudete sisestamine'!$C:$C),"")</f>
      </c>
      <c r="H34" s="131">
        <f>IF(SUMIF('Puudete sisestamine'!$A:$A,$A34,'Puudete sisestamine'!$D:$D)&gt;0,SUMIF('Puudete sisestamine'!$A:$A,$A34,'Puudete sisestamine'!$D:$D),"")</f>
      </c>
      <c r="I34" s="131">
        <f>IF(SUMIF('Puudete sisestamine'!$A:$A,$A34,'Puudete sisestamine'!$E:$E)&gt;0,SUMIF('Puudete sisestamine'!$A:$A,$A34,'Puudete sisestamine'!$E:$E),"")</f>
      </c>
      <c r="J34" s="130">
        <f t="shared" si="0"/>
      </c>
    </row>
    <row r="35" spans="1:10" s="133" customFormat="1" ht="14.25" customHeight="1">
      <c r="A35" s="130">
        <v>29</v>
      </c>
      <c r="B35" s="131" t="str">
        <f>VLOOKUP($A35,Startlist!$B:$H,2,FALSE)</f>
        <v>2WV</v>
      </c>
      <c r="C35" s="132" t="str">
        <f>VLOOKUP($A35,Startlist!$B:$H,3,FALSE)</f>
        <v>RUDOLF UUSNEEM</v>
      </c>
      <c r="D35" s="132" t="str">
        <f>VLOOKUP($A35,Startlist!$B:$H,4,FALSE)</f>
        <v>KRISTO HOLTSMANN</v>
      </c>
      <c r="E35" s="132" t="str">
        <f>VLOOKUP($A35,Startlist!$B:$H,7,FALSE)</f>
        <v>HONDA CIVIC</v>
      </c>
      <c r="F35" s="131">
        <f>IF(SUMIF('Puudete sisestamine'!$A:$A,$A35,'Puudete sisestamine'!$B:$B)&gt;0,SUMIF('Puudete sisestamine'!$A:$A,$A35,'Puudete sisestamine'!$B:$B),"")</f>
      </c>
      <c r="G35" s="131">
        <f>IF(SUMIF('Puudete sisestamine'!$A:$A,$A35,'Puudete sisestamine'!$C:$C)&gt;0,SUMIF('Puudete sisestamine'!$A:$A,$A35,'Puudete sisestamine'!$C:$C),"")</f>
      </c>
      <c r="H35" s="131">
        <f>IF(SUMIF('Puudete sisestamine'!$A:$A,$A35,'Puudete sisestamine'!$D:$D)&gt;0,SUMIF('Puudete sisestamine'!$A:$A,$A35,'Puudete sisestamine'!$D:$D),"")</f>
      </c>
      <c r="I35" s="131">
        <f>IF(SUMIF('Puudete sisestamine'!$A:$A,$A35,'Puudete sisestamine'!$E:$E)&gt;0,SUMIF('Puudete sisestamine'!$A:$A,$A35,'Puudete sisestamine'!$E:$E),"")</f>
      </c>
      <c r="J35" s="130">
        <f t="shared" si="0"/>
      </c>
    </row>
    <row r="36" spans="1:10" s="133" customFormat="1" ht="14.25" customHeight="1">
      <c r="A36" s="130">
        <v>30</v>
      </c>
      <c r="B36" s="131" t="str">
        <f>VLOOKUP($A36,Startlist!$B:$H,2,FALSE)</f>
        <v>2WS</v>
      </c>
      <c r="C36" s="132" t="str">
        <f>VLOOKUP($A36,Startlist!$B:$H,3,FALSE)</f>
        <v>HANNES KASAK</v>
      </c>
      <c r="D36" s="132" t="str">
        <f>VLOOKUP($A36,Startlist!$B:$H,4,FALSE)</f>
        <v>ARGO KANGRO</v>
      </c>
      <c r="E36" s="132" t="str">
        <f>VLOOKUP($A36,Startlist!$B:$H,7,FALSE)</f>
        <v>VW GOLF</v>
      </c>
      <c r="F36" s="131">
        <f>IF(SUMIF('Puudete sisestamine'!$A:$A,$A36,'Puudete sisestamine'!$B:$B)&gt;0,SUMIF('Puudete sisestamine'!$A:$A,$A36,'Puudete sisestamine'!$B:$B),"")</f>
        <v>10</v>
      </c>
      <c r="G36" s="131">
        <f>IF(SUMIF('Puudete sisestamine'!$A:$A,$A36,'Puudete sisestamine'!$C:$C)&gt;0,SUMIF('Puudete sisestamine'!$A:$A,$A36,'Puudete sisestamine'!$C:$C),"")</f>
      </c>
      <c r="H36" s="131">
        <f>IF(SUMIF('Puudete sisestamine'!$A:$A,$A36,'Puudete sisestamine'!$D:$D)&gt;0,SUMIF('Puudete sisestamine'!$A:$A,$A36,'Puudete sisestamine'!$D:$D),"")</f>
      </c>
      <c r="I36" s="131">
        <f>IF(SUMIF('Puudete sisestamine'!$A:$A,$A36,'Puudete sisestamine'!$E:$E)&gt;0,SUMIF('Puudete sisestamine'!$A:$A,$A36,'Puudete sisestamine'!$E:$E),"")</f>
      </c>
      <c r="J36" s="130" t="str">
        <f t="shared" si="0"/>
        <v>0:10</v>
      </c>
    </row>
    <row r="37" spans="1:10" s="133" customFormat="1" ht="14.25" customHeight="1">
      <c r="A37" s="130">
        <v>31</v>
      </c>
      <c r="B37" s="131" t="str">
        <f>VLOOKUP($A37,Startlist!$B:$H,2,FALSE)</f>
        <v>2WV</v>
      </c>
      <c r="C37" s="132" t="str">
        <f>VLOOKUP($A37,Startlist!$B:$H,3,FALSE)</f>
        <v>MAGNUS LEPP</v>
      </c>
      <c r="D37" s="132" t="str">
        <f>VLOOKUP($A37,Startlist!$B:$H,4,FALSE)</f>
        <v>MARIA TRAVE</v>
      </c>
      <c r="E37" s="132" t="str">
        <f>VLOOKUP($A37,Startlist!$B:$H,7,FALSE)</f>
        <v>HONDA CIVIC</v>
      </c>
      <c r="F37" s="131">
        <f>IF(SUMIF('Puudete sisestamine'!$A:$A,$A37,'Puudete sisestamine'!$B:$B)&gt;0,SUMIF('Puudete sisestamine'!$A:$A,$A37,'Puudete sisestamine'!$B:$B),"")</f>
        <v>10</v>
      </c>
      <c r="G37" s="131">
        <f>IF(SUMIF('Puudete sisestamine'!$A:$A,$A37,'Puudete sisestamine'!$C:$C)&gt;0,SUMIF('Puudete sisestamine'!$A:$A,$A37,'Puudete sisestamine'!$C:$C),"")</f>
      </c>
      <c r="H37" s="131">
        <f>IF(SUMIF('Puudete sisestamine'!$A:$A,$A37,'Puudete sisestamine'!$D:$D)&gt;0,SUMIF('Puudete sisestamine'!$A:$A,$A37,'Puudete sisestamine'!$D:$D),"")</f>
      </c>
      <c r="I37" s="131">
        <f>IF(SUMIF('Puudete sisestamine'!$A:$A,$A37,'Puudete sisestamine'!$E:$E)&gt;0,SUMIF('Puudete sisestamine'!$A:$A,$A37,'Puudete sisestamine'!$E:$E),"")</f>
      </c>
      <c r="J37" s="130" t="str">
        <f t="shared" si="0"/>
        <v>0:10</v>
      </c>
    </row>
    <row r="38" spans="1:10" s="133" customFormat="1" ht="14.25" customHeight="1">
      <c r="A38" s="130">
        <v>32</v>
      </c>
      <c r="B38" s="131" t="str">
        <f>VLOOKUP($A38,Startlist!$B:$H,2,FALSE)</f>
        <v>2WV</v>
      </c>
      <c r="C38" s="132" t="str">
        <f>VLOOKUP($A38,Startlist!$B:$H,3,FALSE)</f>
        <v>MIRKO KAUNIS</v>
      </c>
      <c r="D38" s="132" t="str">
        <f>VLOOKUP($A38,Startlist!$B:$H,4,FALSE)</f>
        <v>KRISTJAN LEPIND</v>
      </c>
      <c r="E38" s="132" t="str">
        <f>VLOOKUP($A38,Startlist!$B:$H,7,FALSE)</f>
        <v>HONDA CIVIC</v>
      </c>
      <c r="F38" s="131">
        <f>IF(SUMIF('Puudete sisestamine'!$A:$A,$A38,'Puudete sisestamine'!$B:$B)&gt;0,SUMIF('Puudete sisestamine'!$A:$A,$A38,'Puudete sisestamine'!$B:$B),"")</f>
      </c>
      <c r="G38" s="131">
        <f>IF(SUMIF('Puudete sisestamine'!$A:$A,$A38,'Puudete sisestamine'!$C:$C)&gt;0,SUMIF('Puudete sisestamine'!$A:$A,$A38,'Puudete sisestamine'!$C:$C),"")</f>
      </c>
      <c r="H38" s="131">
        <f>IF(SUMIF('Puudete sisestamine'!$A:$A,$A38,'Puudete sisestamine'!$D:$D)&gt;0,SUMIF('Puudete sisestamine'!$A:$A,$A38,'Puudete sisestamine'!$D:$D),"")</f>
      </c>
      <c r="I38" s="131">
        <f>IF(SUMIF('Puudete sisestamine'!$A:$A,$A38,'Puudete sisestamine'!$E:$E)&gt;0,SUMIF('Puudete sisestamine'!$A:$A,$A38,'Puudete sisestamine'!$E:$E),"")</f>
      </c>
      <c r="J38" s="130">
        <f t="shared" si="0"/>
      </c>
    </row>
    <row r="39" spans="1:10" s="133" customFormat="1" ht="14.25" customHeight="1">
      <c r="A39" s="130">
        <v>33</v>
      </c>
      <c r="B39" s="131" t="str">
        <f>VLOOKUP($A39,Startlist!$B:$H,2,FALSE)</f>
        <v>2WV</v>
      </c>
      <c r="C39" s="132" t="str">
        <f>VLOOKUP($A39,Startlist!$B:$H,3,FALSE)</f>
        <v>KEVEN SERBIN</v>
      </c>
      <c r="D39" s="132" t="str">
        <f>VLOOKUP($A39,Startlist!$B:$H,4,FALSE)</f>
        <v>MARTIN TAMM</v>
      </c>
      <c r="E39" s="132" t="str">
        <f>VLOOKUP($A39,Startlist!$B:$H,7,FALSE)</f>
        <v>HONDA CIVIC</v>
      </c>
      <c r="F39" s="131">
        <f>IF(SUMIF('Puudete sisestamine'!$A:$A,$A39,'Puudete sisestamine'!$B:$B)&gt;0,SUMIF('Puudete sisestamine'!$A:$A,$A39,'Puudete sisestamine'!$B:$B),"")</f>
      </c>
      <c r="G39" s="131">
        <f>IF(SUMIF('Puudete sisestamine'!$A:$A,$A39,'Puudete sisestamine'!$C:$C)&gt;0,SUMIF('Puudete sisestamine'!$A:$A,$A39,'Puudete sisestamine'!$C:$C),"")</f>
      </c>
      <c r="H39" s="131">
        <f>IF(SUMIF('Puudete sisestamine'!$A:$A,$A39,'Puudete sisestamine'!$D:$D)&gt;0,SUMIF('Puudete sisestamine'!$A:$A,$A39,'Puudete sisestamine'!$D:$D),"")</f>
      </c>
      <c r="I39" s="131">
        <f>IF(SUMIF('Puudete sisestamine'!$A:$A,$A39,'Puudete sisestamine'!$E:$E)&gt;0,SUMIF('Puudete sisestamine'!$A:$A,$A39,'Puudete sisestamine'!$E:$E),"")</f>
      </c>
      <c r="J39" s="130">
        <f t="shared" si="0"/>
      </c>
    </row>
    <row r="40" spans="1:10" s="133" customFormat="1" ht="14.25" customHeight="1">
      <c r="A40" s="130">
        <v>34</v>
      </c>
      <c r="B40" s="131" t="str">
        <f>VLOOKUP($A40,Startlist!$B:$H,2,FALSE)</f>
        <v>2WS</v>
      </c>
      <c r="C40" s="132" t="str">
        <f>VLOOKUP($A40,Startlist!$B:$H,3,FALSE)</f>
        <v>KRISTJAN VIDDER</v>
      </c>
      <c r="D40" s="132" t="str">
        <f>VLOOKUP($A40,Startlist!$B:$H,4,FALSE)</f>
        <v>SANDER KÜTT</v>
      </c>
      <c r="E40" s="132" t="str">
        <f>VLOOKUP($A40,Startlist!$B:$H,7,FALSE)</f>
        <v>BMW 325</v>
      </c>
      <c r="F40" s="131">
        <f>IF(SUMIF('Puudete sisestamine'!$A:$A,$A40,'Puudete sisestamine'!$B:$B)&gt;0,SUMIF('Puudete sisestamine'!$A:$A,$A40,'Puudete sisestamine'!$B:$B),"")</f>
        <v>10</v>
      </c>
      <c r="G40" s="131">
        <f>IF(SUMIF('Puudete sisestamine'!$A:$A,$A40,'Puudete sisestamine'!$C:$C)&gt;0,SUMIF('Puudete sisestamine'!$A:$A,$A40,'Puudete sisestamine'!$C:$C),"")</f>
      </c>
      <c r="H40" s="131">
        <f>IF(SUMIF('Puudete sisestamine'!$A:$A,$A40,'Puudete sisestamine'!$D:$D)&gt;0,SUMIF('Puudete sisestamine'!$A:$A,$A40,'Puudete sisestamine'!$D:$D),"")</f>
      </c>
      <c r="I40" s="131">
        <f>IF(SUMIF('Puudete sisestamine'!$A:$A,$A40,'Puudete sisestamine'!$E:$E)&gt;0,SUMIF('Puudete sisestamine'!$A:$A,$A40,'Puudete sisestamine'!$E:$E),"")</f>
      </c>
      <c r="J40" s="130" t="str">
        <f t="shared" si="0"/>
        <v>0:10</v>
      </c>
    </row>
    <row r="41" spans="1:10" s="133" customFormat="1" ht="14.25" customHeight="1">
      <c r="A41" s="130">
        <v>35</v>
      </c>
      <c r="B41" s="131" t="str">
        <f>VLOOKUP($A41,Startlist!$B:$H,2,FALSE)</f>
        <v>2WV</v>
      </c>
      <c r="C41" s="132" t="str">
        <f>VLOOKUP($A41,Startlist!$B:$H,3,FALSE)</f>
        <v>HARDI SARV</v>
      </c>
      <c r="D41" s="132" t="str">
        <f>VLOOKUP($A41,Startlist!$B:$H,4,FALSE)</f>
        <v>SULEV SARV</v>
      </c>
      <c r="E41" s="132" t="str">
        <f>VLOOKUP($A41,Startlist!$B:$H,7,FALSE)</f>
        <v>VW GOLF</v>
      </c>
      <c r="F41" s="131">
        <f>IF(SUMIF('Puudete sisestamine'!$A:$A,$A41,'Puudete sisestamine'!$B:$B)&gt;0,SUMIF('Puudete sisestamine'!$A:$A,$A41,'Puudete sisestamine'!$B:$B),"")</f>
      </c>
      <c r="G41" s="131">
        <f>IF(SUMIF('Puudete sisestamine'!$A:$A,$A41,'Puudete sisestamine'!$C:$C)&gt;0,SUMIF('Puudete sisestamine'!$A:$A,$A41,'Puudete sisestamine'!$C:$C),"")</f>
        <v>10</v>
      </c>
      <c r="H41" s="131">
        <f>IF(SUMIF('Puudete sisestamine'!$A:$A,$A41,'Puudete sisestamine'!$D:$D)&gt;0,SUMIF('Puudete sisestamine'!$A:$A,$A41,'Puudete sisestamine'!$D:$D),"")</f>
      </c>
      <c r="I41" s="131">
        <f>IF(SUMIF('Puudete sisestamine'!$A:$A,$A41,'Puudete sisestamine'!$E:$E)&gt;0,SUMIF('Puudete sisestamine'!$A:$A,$A41,'Puudete sisestamine'!$E:$E),"")</f>
      </c>
      <c r="J41" s="130" t="str">
        <f t="shared" si="0"/>
        <v>0:10</v>
      </c>
    </row>
    <row r="42" spans="1:10" s="133" customFormat="1" ht="14.25" customHeight="1">
      <c r="A42" s="130">
        <v>36</v>
      </c>
      <c r="B42" s="131" t="str">
        <f>VLOOKUP($A42,Startlist!$B:$H,2,FALSE)</f>
        <v>2WS</v>
      </c>
      <c r="C42" s="132" t="str">
        <f>VLOOKUP($A42,Startlist!$B:$H,3,FALSE)</f>
        <v>RAUL AAVA</v>
      </c>
      <c r="D42" s="132" t="str">
        <f>VLOOKUP($A42,Startlist!$B:$H,4,FALSE)</f>
        <v>KRISTJAN PEEGEL</v>
      </c>
      <c r="E42" s="132" t="str">
        <f>VLOOKUP($A42,Startlist!$B:$H,7,FALSE)</f>
        <v>HONDA CIVIC</v>
      </c>
      <c r="F42" s="131">
        <f>IF(SUMIF('Puudete sisestamine'!$A:$A,$A42,'Puudete sisestamine'!$B:$B)&gt;0,SUMIF('Puudete sisestamine'!$A:$A,$A42,'Puudete sisestamine'!$B:$B),"")</f>
      </c>
      <c r="G42" s="131">
        <f>IF(SUMIF('Puudete sisestamine'!$A:$A,$A42,'Puudete sisestamine'!$C:$C)&gt;0,SUMIF('Puudete sisestamine'!$A:$A,$A42,'Puudete sisestamine'!$C:$C),"")</f>
      </c>
      <c r="H42" s="131">
        <f>IF(SUMIF('Puudete sisestamine'!$A:$A,$A42,'Puudete sisestamine'!$D:$D)&gt;0,SUMIF('Puudete sisestamine'!$A:$A,$A42,'Puudete sisestamine'!$D:$D),"")</f>
      </c>
      <c r="I42" s="131">
        <f>IF(SUMIF('Puudete sisestamine'!$A:$A,$A42,'Puudete sisestamine'!$E:$E)&gt;0,SUMIF('Puudete sisestamine'!$A:$A,$A42,'Puudete sisestamine'!$E:$E),"")</f>
      </c>
      <c r="J42" s="130">
        <f t="shared" si="0"/>
      </c>
    </row>
    <row r="43" spans="1:10" s="133" customFormat="1" ht="14.25" customHeight="1">
      <c r="A43" s="130">
        <v>37</v>
      </c>
      <c r="B43" s="131" t="str">
        <f>VLOOKUP($A43,Startlist!$B:$H,2,FALSE)</f>
        <v>SU</v>
      </c>
      <c r="C43" s="132" t="str">
        <f>VLOOKUP($A43,Startlist!$B:$H,3,FALSE)</f>
        <v>SANDER KLAUS</v>
      </c>
      <c r="D43" s="132" t="str">
        <f>VLOOKUP($A43,Startlist!$B:$H,4,FALSE)</f>
        <v>MARTIN UDUSALU</v>
      </c>
      <c r="E43" s="132" t="str">
        <f>VLOOKUP($A43,Startlist!$B:$H,7,FALSE)</f>
        <v>VAZ 21073</v>
      </c>
      <c r="F43" s="131">
        <f>IF(SUMIF('Puudete sisestamine'!$A:$A,$A43,'Puudete sisestamine'!$B:$B)&gt;0,SUMIF('Puudete sisestamine'!$A:$A,$A43,'Puudete sisestamine'!$B:$B),"")</f>
      </c>
      <c r="G43" s="131">
        <f>IF(SUMIF('Puudete sisestamine'!$A:$A,$A43,'Puudete sisestamine'!$C:$C)&gt;0,SUMIF('Puudete sisestamine'!$A:$A,$A43,'Puudete sisestamine'!$C:$C),"")</f>
      </c>
      <c r="H43" s="131">
        <f>IF(SUMIF('Puudete sisestamine'!$A:$A,$A43,'Puudete sisestamine'!$D:$D)&gt;0,SUMIF('Puudete sisestamine'!$A:$A,$A43,'Puudete sisestamine'!$D:$D),"")</f>
      </c>
      <c r="I43" s="131">
        <f>IF(SUMIF('Puudete sisestamine'!$A:$A,$A43,'Puudete sisestamine'!$E:$E)&gt;0,SUMIF('Puudete sisestamine'!$A:$A,$A43,'Puudete sisestamine'!$E:$E),"")</f>
      </c>
      <c r="J43" s="130">
        <f t="shared" si="0"/>
      </c>
    </row>
    <row r="44" spans="1:10" s="133" customFormat="1" ht="14.25" customHeight="1">
      <c r="A44" s="130">
        <v>38</v>
      </c>
      <c r="B44" s="131" t="str">
        <f>VLOOKUP($A44,Startlist!$B:$H,2,FALSE)</f>
        <v>2WV</v>
      </c>
      <c r="C44" s="132" t="str">
        <f>VLOOKUP($A44,Startlist!$B:$H,3,FALSE)</f>
        <v>MARKO EESPAKK</v>
      </c>
      <c r="D44" s="132" t="str">
        <f>VLOOKUP($A44,Startlist!$B:$H,4,FALSE)</f>
        <v>KAAREL MIKK</v>
      </c>
      <c r="E44" s="132" t="str">
        <f>VLOOKUP($A44,Startlist!$B:$H,7,FALSE)</f>
        <v>SEAT IBIZA</v>
      </c>
      <c r="F44" s="131">
        <f>IF(SUMIF('Puudete sisestamine'!$A:$A,$A44,'Puudete sisestamine'!$B:$B)&gt;0,SUMIF('Puudete sisestamine'!$A:$A,$A44,'Puudete sisestamine'!$B:$B),"")</f>
      </c>
      <c r="G44" s="131">
        <f>IF(SUMIF('Puudete sisestamine'!$A:$A,$A44,'Puudete sisestamine'!$C:$C)&gt;0,SUMIF('Puudete sisestamine'!$A:$A,$A44,'Puudete sisestamine'!$C:$C),"")</f>
      </c>
      <c r="H44" s="131">
        <f>IF(SUMIF('Puudete sisestamine'!$A:$A,$A44,'Puudete sisestamine'!$D:$D)&gt;0,SUMIF('Puudete sisestamine'!$A:$A,$A44,'Puudete sisestamine'!$D:$D),"")</f>
      </c>
      <c r="I44" s="131">
        <f>IF(SUMIF('Puudete sisestamine'!$A:$A,$A44,'Puudete sisestamine'!$E:$E)&gt;0,SUMIF('Puudete sisestamine'!$A:$A,$A44,'Puudete sisestamine'!$E:$E),"")</f>
      </c>
      <c r="J44" s="130">
        <f aca="true" t="shared" si="1" ref="J44:J90">IF(SUM(F44:I44)=0,"",INT(SUM(F44:I44)/60)&amp;":"&amp;(SUM(F44:I44)-INT(SUM(F44:I44)/60)*60))</f>
      </c>
    </row>
    <row r="45" spans="1:10" s="133" customFormat="1" ht="14.25" customHeight="1">
      <c r="A45" s="130">
        <v>39</v>
      </c>
      <c r="B45" s="131" t="str">
        <f>VLOOKUP($A45,Startlist!$B:$H,2,FALSE)</f>
        <v>2WS</v>
      </c>
      <c r="C45" s="132" t="str">
        <f>VLOOKUP($A45,Startlist!$B:$H,3,FALSE)</f>
        <v>MARTIN ARULA</v>
      </c>
      <c r="D45" s="132" t="str">
        <f>VLOOKUP($A45,Startlist!$B:$H,4,FALSE)</f>
        <v>JANAR EELMAA</v>
      </c>
      <c r="E45" s="132" t="str">
        <f>VLOOKUP($A45,Startlist!$B:$H,7,FALSE)</f>
        <v>NISSAN ALMERA</v>
      </c>
      <c r="F45" s="131">
        <f>IF(SUMIF('Puudete sisestamine'!$A:$A,$A45,'Puudete sisestamine'!$B:$B)&gt;0,SUMIF('Puudete sisestamine'!$A:$A,$A45,'Puudete sisestamine'!$B:$B),"")</f>
      </c>
      <c r="G45" s="131">
        <f>IF(SUMIF('Puudete sisestamine'!$A:$A,$A45,'Puudete sisestamine'!$C:$C)&gt;0,SUMIF('Puudete sisestamine'!$A:$A,$A45,'Puudete sisestamine'!$C:$C),"")</f>
      </c>
      <c r="H45" s="131">
        <f>IF(SUMIF('Puudete sisestamine'!$A:$A,$A45,'Puudete sisestamine'!$D:$D)&gt;0,SUMIF('Puudete sisestamine'!$A:$A,$A45,'Puudete sisestamine'!$D:$D),"")</f>
      </c>
      <c r="I45" s="131">
        <f>IF(SUMIF('Puudete sisestamine'!$A:$A,$A45,'Puudete sisestamine'!$E:$E)&gt;0,SUMIF('Puudete sisestamine'!$A:$A,$A45,'Puudete sisestamine'!$E:$E),"")</f>
      </c>
      <c r="J45" s="130">
        <f t="shared" si="1"/>
      </c>
    </row>
    <row r="46" spans="1:10" s="133" customFormat="1" ht="14.25" customHeight="1">
      <c r="A46" s="130">
        <v>40</v>
      </c>
      <c r="B46" s="131" t="str">
        <f>VLOOKUP($A46,Startlist!$B:$H,2,FALSE)</f>
        <v>2WV</v>
      </c>
      <c r="C46" s="132" t="str">
        <f>VLOOKUP($A46,Startlist!$B:$H,3,FALSE)</f>
        <v>TAISTO BLOOM</v>
      </c>
      <c r="D46" s="132" t="str">
        <f>VLOOKUP($A46,Startlist!$B:$H,4,FALSE)</f>
        <v>VILLI BLUUM</v>
      </c>
      <c r="E46" s="132" t="str">
        <f>VLOOKUP($A46,Startlist!$B:$H,7,FALSE)</f>
        <v>HONDA CRX</v>
      </c>
      <c r="F46" s="131">
        <f>IF(SUMIF('Puudete sisestamine'!$A:$A,$A46,'Puudete sisestamine'!$B:$B)&gt;0,SUMIF('Puudete sisestamine'!$A:$A,$A46,'Puudete sisestamine'!$B:$B),"")</f>
        <v>10</v>
      </c>
      <c r="G46" s="131">
        <f>IF(SUMIF('Puudete sisestamine'!$A:$A,$A46,'Puudete sisestamine'!$C:$C)&gt;0,SUMIF('Puudete sisestamine'!$A:$A,$A46,'Puudete sisestamine'!$C:$C),"")</f>
        <v>10</v>
      </c>
      <c r="H46" s="131">
        <f>IF(SUMIF('Puudete sisestamine'!$A:$A,$A46,'Puudete sisestamine'!$D:$D)&gt;0,SUMIF('Puudete sisestamine'!$A:$A,$A46,'Puudete sisestamine'!$D:$D),"")</f>
      </c>
      <c r="I46" s="131">
        <f>IF(SUMIF('Puudete sisestamine'!$A:$A,$A46,'Puudete sisestamine'!$E:$E)&gt;0,SUMIF('Puudete sisestamine'!$A:$A,$A46,'Puudete sisestamine'!$E:$E),"")</f>
      </c>
      <c r="J46" s="130" t="str">
        <f t="shared" si="1"/>
        <v>0:20</v>
      </c>
    </row>
    <row r="47" spans="1:10" s="133" customFormat="1" ht="14.25" customHeight="1">
      <c r="A47" s="130">
        <v>41</v>
      </c>
      <c r="B47" s="131" t="str">
        <f>VLOOKUP($A47,Startlist!$B:$H,2,FALSE)</f>
        <v>SU</v>
      </c>
      <c r="C47" s="132" t="str">
        <f>VLOOKUP($A47,Startlist!$B:$H,3,FALSE)</f>
        <v>IVAR BURMEISTER</v>
      </c>
      <c r="D47" s="132" t="str">
        <f>VLOOKUP($A47,Startlist!$B:$H,4,FALSE)</f>
        <v>RAUNO JÜRIADO</v>
      </c>
      <c r="E47" s="132" t="str">
        <f>VLOOKUP($A47,Startlist!$B:$H,7,FALSE)</f>
        <v>VAZ 2105</v>
      </c>
      <c r="F47" s="131">
        <f>IF(SUMIF('Puudete sisestamine'!$A:$A,$A47,'Puudete sisestamine'!$B:$B)&gt;0,SUMIF('Puudete sisestamine'!$A:$A,$A47,'Puudete sisestamine'!$B:$B),"")</f>
      </c>
      <c r="G47" s="131">
        <f>IF(SUMIF('Puudete sisestamine'!$A:$A,$A47,'Puudete sisestamine'!$C:$C)&gt;0,SUMIF('Puudete sisestamine'!$A:$A,$A47,'Puudete sisestamine'!$C:$C),"")</f>
      </c>
      <c r="H47" s="131">
        <f>IF(SUMIF('Puudete sisestamine'!$A:$A,$A47,'Puudete sisestamine'!$D:$D)&gt;0,SUMIF('Puudete sisestamine'!$A:$A,$A47,'Puudete sisestamine'!$D:$D),"")</f>
      </c>
      <c r="I47" s="131">
        <f>IF(SUMIF('Puudete sisestamine'!$A:$A,$A47,'Puudete sisestamine'!$E:$E)&gt;0,SUMIF('Puudete sisestamine'!$A:$A,$A47,'Puudete sisestamine'!$E:$E),"")</f>
      </c>
      <c r="J47" s="130">
        <f t="shared" si="1"/>
      </c>
    </row>
    <row r="48" spans="1:10" s="133" customFormat="1" ht="14.25" customHeight="1">
      <c r="A48" s="130">
        <v>42</v>
      </c>
      <c r="B48" s="131" t="str">
        <f>VLOOKUP($A48,Startlist!$B:$H,2,FALSE)</f>
        <v>2WS</v>
      </c>
      <c r="C48" s="132" t="str">
        <f>VLOOKUP($A48,Startlist!$B:$H,3,FALSE)</f>
        <v>MAREK TAMMOJA</v>
      </c>
      <c r="D48" s="132" t="str">
        <f>VLOOKUP($A48,Startlist!$B:$H,4,FALSE)</f>
        <v>MARKUS TAMMOJA</v>
      </c>
      <c r="E48" s="132" t="str">
        <f>VLOOKUP($A48,Startlist!$B:$H,7,FALSE)</f>
        <v>BMW 325I</v>
      </c>
      <c r="F48" s="131">
        <f>IF(SUMIF('Puudete sisestamine'!$A:$A,$A48,'Puudete sisestamine'!$B:$B)&gt;0,SUMIF('Puudete sisestamine'!$A:$A,$A48,'Puudete sisestamine'!$B:$B),"")</f>
      </c>
      <c r="G48" s="131">
        <f>IF(SUMIF('Puudete sisestamine'!$A:$A,$A48,'Puudete sisestamine'!$C:$C)&gt;0,SUMIF('Puudete sisestamine'!$A:$A,$A48,'Puudete sisestamine'!$C:$C),"")</f>
        <v>10</v>
      </c>
      <c r="H48" s="131">
        <f>IF(SUMIF('Puudete sisestamine'!$A:$A,$A48,'Puudete sisestamine'!$D:$D)&gt;0,SUMIF('Puudete sisestamine'!$A:$A,$A48,'Puudete sisestamine'!$D:$D),"")</f>
      </c>
      <c r="I48" s="131">
        <f>IF(SUMIF('Puudete sisestamine'!$A:$A,$A48,'Puudete sisestamine'!$E:$E)&gt;0,SUMIF('Puudete sisestamine'!$A:$A,$A48,'Puudete sisestamine'!$E:$E),"")</f>
      </c>
      <c r="J48" s="130" t="str">
        <f t="shared" si="1"/>
        <v>0:10</v>
      </c>
    </row>
    <row r="49" spans="1:10" s="133" customFormat="1" ht="14.25" customHeight="1">
      <c r="A49" s="130">
        <v>43</v>
      </c>
      <c r="B49" s="131" t="str">
        <f>VLOOKUP($A49,Startlist!$B:$H,2,FALSE)</f>
        <v>2WS</v>
      </c>
      <c r="C49" s="132" t="str">
        <f>VLOOKUP($A49,Startlist!$B:$H,3,FALSE)</f>
        <v>KRISTJAN HANSSON</v>
      </c>
      <c r="D49" s="132" t="str">
        <f>VLOOKUP($A49,Startlist!$B:$H,4,FALSE)</f>
        <v>KALMER KASE</v>
      </c>
      <c r="E49" s="132" t="str">
        <f>VLOOKUP($A49,Startlist!$B:$H,7,FALSE)</f>
        <v>VW GOLF GTI</v>
      </c>
      <c r="F49" s="131">
        <f>IF(SUMIF('Puudete sisestamine'!$A:$A,$A49,'Puudete sisestamine'!$B:$B)&gt;0,SUMIF('Puudete sisestamine'!$A:$A,$A49,'Puudete sisestamine'!$B:$B),"")</f>
      </c>
      <c r="G49" s="131">
        <f>IF(SUMIF('Puudete sisestamine'!$A:$A,$A49,'Puudete sisestamine'!$C:$C)&gt;0,SUMIF('Puudete sisestamine'!$A:$A,$A49,'Puudete sisestamine'!$C:$C),"")</f>
      </c>
      <c r="H49" s="131">
        <f>IF(SUMIF('Puudete sisestamine'!$A:$A,$A49,'Puudete sisestamine'!$D:$D)&gt;0,SUMIF('Puudete sisestamine'!$A:$A,$A49,'Puudete sisestamine'!$D:$D),"")</f>
      </c>
      <c r="I49" s="131">
        <f>IF(SUMIF('Puudete sisestamine'!$A:$A,$A49,'Puudete sisestamine'!$E:$E)&gt;0,SUMIF('Puudete sisestamine'!$A:$A,$A49,'Puudete sisestamine'!$E:$E),"")</f>
      </c>
      <c r="J49" s="130">
        <f t="shared" si="1"/>
      </c>
    </row>
    <row r="50" spans="1:10" s="133" customFormat="1" ht="14.25" customHeight="1">
      <c r="A50" s="130">
        <v>44</v>
      </c>
      <c r="B50" s="131" t="str">
        <f>VLOOKUP($A50,Startlist!$B:$H,2,FALSE)</f>
        <v>2WV</v>
      </c>
      <c r="C50" s="132" t="str">
        <f>VLOOKUP($A50,Startlist!$B:$H,3,FALSE)</f>
        <v>ERKI AUENDORF</v>
      </c>
      <c r="D50" s="132" t="str">
        <f>VLOOKUP($A50,Startlist!$B:$H,4,FALSE)</f>
        <v>JOHANN LESSUK</v>
      </c>
      <c r="E50" s="132" t="str">
        <f>VLOOKUP($A50,Startlist!$B:$H,7,FALSE)</f>
        <v>HONDA CIVIC</v>
      </c>
      <c r="F50" s="131">
        <f>IF(SUMIF('Puudete sisestamine'!$A:$A,$A50,'Puudete sisestamine'!$B:$B)&gt;0,SUMIF('Puudete sisestamine'!$A:$A,$A50,'Puudete sisestamine'!$B:$B),"")</f>
      </c>
      <c r="G50" s="131">
        <f>IF(SUMIF('Puudete sisestamine'!$A:$A,$A50,'Puudete sisestamine'!$C:$C)&gt;0,SUMIF('Puudete sisestamine'!$A:$A,$A50,'Puudete sisestamine'!$C:$C),"")</f>
      </c>
      <c r="H50" s="131">
        <f>IF(SUMIF('Puudete sisestamine'!$A:$A,$A50,'Puudete sisestamine'!$D:$D)&gt;0,SUMIF('Puudete sisestamine'!$A:$A,$A50,'Puudete sisestamine'!$D:$D),"")</f>
      </c>
      <c r="I50" s="131">
        <f>IF(SUMIF('Puudete sisestamine'!$A:$A,$A50,'Puudete sisestamine'!$E:$E)&gt;0,SUMIF('Puudete sisestamine'!$A:$A,$A50,'Puudete sisestamine'!$E:$E),"")</f>
      </c>
      <c r="J50" s="130">
        <f t="shared" si="1"/>
      </c>
    </row>
    <row r="51" spans="1:10" s="133" customFormat="1" ht="14.25" customHeight="1">
      <c r="A51" s="130">
        <v>45</v>
      </c>
      <c r="B51" s="131" t="str">
        <f>VLOOKUP($A51,Startlist!$B:$H,2,FALSE)</f>
        <v>2WS</v>
      </c>
      <c r="C51" s="132" t="str">
        <f>VLOOKUP($A51,Startlist!$B:$H,3,FALSE)</f>
        <v>TAAVI PIIPUU</v>
      </c>
      <c r="D51" s="132" t="str">
        <f>VLOOKUP($A51,Startlist!$B:$H,4,FALSE)</f>
        <v>OLIVER MÄGI</v>
      </c>
      <c r="E51" s="132" t="str">
        <f>VLOOKUP($A51,Startlist!$B:$H,7,FALSE)</f>
        <v>BMW 325</v>
      </c>
      <c r="F51" s="131">
        <f>IF(SUMIF('Puudete sisestamine'!$A:$A,$A51,'Puudete sisestamine'!$B:$B)&gt;0,SUMIF('Puudete sisestamine'!$A:$A,$A51,'Puudete sisestamine'!$B:$B),"")</f>
      </c>
      <c r="G51" s="131">
        <f>IF(SUMIF('Puudete sisestamine'!$A:$A,$A51,'Puudete sisestamine'!$C:$C)&gt;0,SUMIF('Puudete sisestamine'!$A:$A,$A51,'Puudete sisestamine'!$C:$C),"")</f>
      </c>
      <c r="H51" s="131">
        <f>IF(SUMIF('Puudete sisestamine'!$A:$A,$A51,'Puudete sisestamine'!$D:$D)&gt;0,SUMIF('Puudete sisestamine'!$A:$A,$A51,'Puudete sisestamine'!$D:$D),"")</f>
      </c>
      <c r="I51" s="131">
        <f>IF(SUMIF('Puudete sisestamine'!$A:$A,$A51,'Puudete sisestamine'!$E:$E)&gt;0,SUMIF('Puudete sisestamine'!$A:$A,$A51,'Puudete sisestamine'!$E:$E),"")</f>
      </c>
      <c r="J51" s="130">
        <f t="shared" si="1"/>
      </c>
    </row>
    <row r="52" spans="1:10" s="133" customFormat="1" ht="14.25" customHeight="1">
      <c r="A52" s="130">
        <v>46</v>
      </c>
      <c r="B52" s="131" t="str">
        <f>VLOOKUP($A52,Startlist!$B:$H,2,FALSE)</f>
        <v>2WS</v>
      </c>
      <c r="C52" s="132" t="str">
        <f>VLOOKUP($A52,Startlist!$B:$H,3,FALSE)</f>
        <v>TOOMAS KLEMMER</v>
      </c>
      <c r="D52" s="132" t="str">
        <f>VLOOKUP($A52,Startlist!$B:$H,4,FALSE)</f>
        <v>KAILI KLEMMER</v>
      </c>
      <c r="E52" s="132" t="str">
        <f>VLOOKUP($A52,Startlist!$B:$H,7,FALSE)</f>
        <v>BMW 325I</v>
      </c>
      <c r="F52" s="131">
        <f>IF(SUMIF('Puudete sisestamine'!$A:$A,$A52,'Puudete sisestamine'!$B:$B)&gt;0,SUMIF('Puudete sisestamine'!$A:$A,$A52,'Puudete sisestamine'!$B:$B),"")</f>
      </c>
      <c r="G52" s="131">
        <f>IF(SUMIF('Puudete sisestamine'!$A:$A,$A52,'Puudete sisestamine'!$C:$C)&gt;0,SUMIF('Puudete sisestamine'!$A:$A,$A52,'Puudete sisestamine'!$C:$C),"")</f>
      </c>
      <c r="H52" s="131">
        <f>IF(SUMIF('Puudete sisestamine'!$A:$A,$A52,'Puudete sisestamine'!$D:$D)&gt;0,SUMIF('Puudete sisestamine'!$A:$A,$A52,'Puudete sisestamine'!$D:$D),"")</f>
      </c>
      <c r="I52" s="131">
        <f>IF(SUMIF('Puudete sisestamine'!$A:$A,$A52,'Puudete sisestamine'!$E:$E)&gt;0,SUMIF('Puudete sisestamine'!$A:$A,$A52,'Puudete sisestamine'!$E:$E),"")</f>
      </c>
      <c r="J52" s="130">
        <f t="shared" si="1"/>
      </c>
    </row>
    <row r="53" spans="1:10" s="133" customFormat="1" ht="14.25" customHeight="1">
      <c r="A53" s="130">
        <v>47</v>
      </c>
      <c r="B53" s="131" t="str">
        <f>VLOOKUP($A53,Startlist!$B:$H,2,FALSE)</f>
        <v>SU</v>
      </c>
      <c r="C53" s="132" t="str">
        <f>VLOOKUP($A53,Startlist!$B:$H,3,FALSE)</f>
        <v>EGERT JAKOBI</v>
      </c>
      <c r="D53" s="132" t="str">
        <f>VLOOKUP($A53,Startlist!$B:$H,4,FALSE)</f>
        <v>BRUNO JAKOBI</v>
      </c>
      <c r="E53" s="132" t="str">
        <f>VLOOKUP($A53,Startlist!$B:$H,7,FALSE)</f>
        <v>VAZ 2105</v>
      </c>
      <c r="F53" s="131">
        <f>IF(SUMIF('Puudete sisestamine'!$A:$A,$A53,'Puudete sisestamine'!$B:$B)&gt;0,SUMIF('Puudete sisestamine'!$A:$A,$A53,'Puudete sisestamine'!$B:$B),"")</f>
      </c>
      <c r="G53" s="131">
        <f>IF(SUMIF('Puudete sisestamine'!$A:$A,$A53,'Puudete sisestamine'!$C:$C)&gt;0,SUMIF('Puudete sisestamine'!$A:$A,$A53,'Puudete sisestamine'!$C:$C),"")</f>
      </c>
      <c r="H53" s="131">
        <f>IF(SUMIF('Puudete sisestamine'!$A:$A,$A53,'Puudete sisestamine'!$D:$D)&gt;0,SUMIF('Puudete sisestamine'!$A:$A,$A53,'Puudete sisestamine'!$D:$D),"")</f>
      </c>
      <c r="I53" s="131">
        <f>IF(SUMIF('Puudete sisestamine'!$A:$A,$A53,'Puudete sisestamine'!$E:$E)&gt;0,SUMIF('Puudete sisestamine'!$A:$A,$A53,'Puudete sisestamine'!$E:$E),"")</f>
      </c>
      <c r="J53" s="130">
        <f t="shared" si="1"/>
      </c>
    </row>
    <row r="54" spans="1:10" s="133" customFormat="1" ht="14.25" customHeight="1">
      <c r="A54" s="130">
        <v>48</v>
      </c>
      <c r="B54" s="131" t="str">
        <f>VLOOKUP($A54,Startlist!$B:$H,2,FALSE)</f>
        <v>2WS</v>
      </c>
      <c r="C54" s="132" t="str">
        <f>VLOOKUP($A54,Startlist!$B:$H,3,FALSE)</f>
        <v>MÄRT SAANKÜLL</v>
      </c>
      <c r="D54" s="132" t="str">
        <f>VLOOKUP($A54,Startlist!$B:$H,4,FALSE)</f>
        <v>MAIRO OJAVIIR</v>
      </c>
      <c r="E54" s="132" t="str">
        <f>VLOOKUP($A54,Startlist!$B:$H,7,FALSE)</f>
        <v>HONDA CIVIC TYPE-R</v>
      </c>
      <c r="F54" s="131">
        <f>IF(SUMIF('Puudete sisestamine'!$A:$A,$A54,'Puudete sisestamine'!$B:$B)&gt;0,SUMIF('Puudete sisestamine'!$A:$A,$A54,'Puudete sisestamine'!$B:$B),"")</f>
      </c>
      <c r="G54" s="131">
        <f>IF(SUMIF('Puudete sisestamine'!$A:$A,$A54,'Puudete sisestamine'!$C:$C)&gt;0,SUMIF('Puudete sisestamine'!$A:$A,$A54,'Puudete sisestamine'!$C:$C),"")</f>
      </c>
      <c r="H54" s="131">
        <f>IF(SUMIF('Puudete sisestamine'!$A:$A,$A54,'Puudete sisestamine'!$D:$D)&gt;0,SUMIF('Puudete sisestamine'!$A:$A,$A54,'Puudete sisestamine'!$D:$D),"")</f>
      </c>
      <c r="I54" s="131">
        <f>IF(SUMIF('Puudete sisestamine'!$A:$A,$A54,'Puudete sisestamine'!$E:$E)&gt;0,SUMIF('Puudete sisestamine'!$A:$A,$A54,'Puudete sisestamine'!$E:$E),"")</f>
      </c>
      <c r="J54" s="130">
        <f t="shared" si="1"/>
      </c>
    </row>
    <row r="55" spans="1:10" s="133" customFormat="1" ht="14.25" customHeight="1">
      <c r="A55" s="130">
        <v>49</v>
      </c>
      <c r="B55" s="131" t="str">
        <f>VLOOKUP($A55,Startlist!$B:$H,2,FALSE)</f>
        <v>2WV</v>
      </c>
      <c r="C55" s="132" t="str">
        <f>VLOOKUP($A55,Startlist!$B:$H,3,FALSE)</f>
        <v>HILLAR ROOSILEHT</v>
      </c>
      <c r="D55" s="132" t="str">
        <f>VLOOKUP($A55,Startlist!$B:$H,4,FALSE)</f>
        <v>RAIDO UESSON</v>
      </c>
      <c r="E55" s="132" t="str">
        <f>VLOOKUP($A55,Startlist!$B:$H,7,FALSE)</f>
        <v>HONDA CIVIC</v>
      </c>
      <c r="F55" s="131">
        <f>IF(SUMIF('Puudete sisestamine'!$A:$A,$A55,'Puudete sisestamine'!$B:$B)&gt;0,SUMIF('Puudete sisestamine'!$A:$A,$A55,'Puudete sisestamine'!$B:$B),"")</f>
      </c>
      <c r="G55" s="131">
        <f>IF(SUMIF('Puudete sisestamine'!$A:$A,$A55,'Puudete sisestamine'!$C:$C)&gt;0,SUMIF('Puudete sisestamine'!$A:$A,$A55,'Puudete sisestamine'!$C:$C),"")</f>
      </c>
      <c r="H55" s="131">
        <f>IF(SUMIF('Puudete sisestamine'!$A:$A,$A55,'Puudete sisestamine'!$D:$D)&gt;0,SUMIF('Puudete sisestamine'!$A:$A,$A55,'Puudete sisestamine'!$D:$D),"")</f>
      </c>
      <c r="I55" s="131">
        <f>IF(SUMIF('Puudete sisestamine'!$A:$A,$A55,'Puudete sisestamine'!$E:$E)&gt;0,SUMIF('Puudete sisestamine'!$A:$A,$A55,'Puudete sisestamine'!$E:$E),"")</f>
      </c>
      <c r="J55" s="130">
        <f t="shared" si="1"/>
      </c>
    </row>
    <row r="56" spans="1:10" s="133" customFormat="1" ht="14.25" customHeight="1">
      <c r="A56" s="130">
        <v>50</v>
      </c>
      <c r="B56" s="131" t="str">
        <f>VLOOKUP($A56,Startlist!$B:$H,2,FALSE)</f>
        <v>SU</v>
      </c>
      <c r="C56" s="132" t="str">
        <f>VLOOKUP($A56,Startlist!$B:$H,3,FALSE)</f>
        <v>JÜRGEN JAAGO</v>
      </c>
      <c r="D56" s="132" t="str">
        <f>VLOOKUP($A56,Startlist!$B:$H,4,FALSE)</f>
        <v>KAUPO KANTSIK</v>
      </c>
      <c r="E56" s="132" t="str">
        <f>VLOOKUP($A56,Startlist!$B:$H,7,FALSE)</f>
        <v>VAZ 2105</v>
      </c>
      <c r="F56" s="131">
        <f>IF(SUMIF('Puudete sisestamine'!$A:$A,$A56,'Puudete sisestamine'!$B:$B)&gt;0,SUMIF('Puudete sisestamine'!$A:$A,$A56,'Puudete sisestamine'!$B:$B),"")</f>
      </c>
      <c r="G56" s="131">
        <f>IF(SUMIF('Puudete sisestamine'!$A:$A,$A56,'Puudete sisestamine'!$C:$C)&gt;0,SUMIF('Puudete sisestamine'!$A:$A,$A56,'Puudete sisestamine'!$C:$C),"")</f>
      </c>
      <c r="H56" s="131">
        <f>IF(SUMIF('Puudete sisestamine'!$A:$A,$A56,'Puudete sisestamine'!$D:$D)&gt;0,SUMIF('Puudete sisestamine'!$A:$A,$A56,'Puudete sisestamine'!$D:$D),"")</f>
      </c>
      <c r="I56" s="131">
        <f>IF(SUMIF('Puudete sisestamine'!$A:$A,$A56,'Puudete sisestamine'!$E:$E)&gt;0,SUMIF('Puudete sisestamine'!$A:$A,$A56,'Puudete sisestamine'!$E:$E),"")</f>
      </c>
      <c r="J56" s="130">
        <f t="shared" si="1"/>
      </c>
    </row>
    <row r="57" spans="1:10" s="133" customFormat="1" ht="14.25" customHeight="1">
      <c r="A57" s="130">
        <v>51</v>
      </c>
      <c r="B57" s="131" t="str">
        <f>VLOOKUP($A57,Startlist!$B:$H,2,FALSE)</f>
        <v>2WS</v>
      </c>
      <c r="C57" s="132" t="str">
        <f>VLOOKUP($A57,Startlist!$B:$H,3,FALSE)</f>
        <v>MIREK MATIKAINEN</v>
      </c>
      <c r="D57" s="132" t="str">
        <f>VLOOKUP($A57,Startlist!$B:$H,4,FALSE)</f>
        <v>ELTON GUTMANN</v>
      </c>
      <c r="E57" s="132" t="str">
        <f>VLOOKUP($A57,Startlist!$B:$H,7,FALSE)</f>
        <v>HONDA CIVIC</v>
      </c>
      <c r="F57" s="131">
        <f>IF(SUMIF('Puudete sisestamine'!$A:$A,$A57,'Puudete sisestamine'!$B:$B)&gt;0,SUMIF('Puudete sisestamine'!$A:$A,$A57,'Puudete sisestamine'!$B:$B),"")</f>
      </c>
      <c r="G57" s="131">
        <f>IF(SUMIF('Puudete sisestamine'!$A:$A,$A57,'Puudete sisestamine'!$C:$C)&gt;0,SUMIF('Puudete sisestamine'!$A:$A,$A57,'Puudete sisestamine'!$C:$C),"")</f>
      </c>
      <c r="H57" s="131">
        <f>IF(SUMIF('Puudete sisestamine'!$A:$A,$A57,'Puudete sisestamine'!$D:$D)&gt;0,SUMIF('Puudete sisestamine'!$A:$A,$A57,'Puudete sisestamine'!$D:$D),"")</f>
      </c>
      <c r="I57" s="131">
        <f>IF(SUMIF('Puudete sisestamine'!$A:$A,$A57,'Puudete sisestamine'!$E:$E)&gt;0,SUMIF('Puudete sisestamine'!$A:$A,$A57,'Puudete sisestamine'!$E:$E),"")</f>
      </c>
      <c r="J57" s="130">
        <f t="shared" si="1"/>
      </c>
    </row>
    <row r="58" spans="1:10" s="133" customFormat="1" ht="14.25" customHeight="1">
      <c r="A58" s="130">
        <v>52</v>
      </c>
      <c r="B58" s="131" t="str">
        <f>VLOOKUP($A58,Startlist!$B:$H,2,FALSE)</f>
        <v>2WS</v>
      </c>
      <c r="C58" s="132" t="str">
        <f>VLOOKUP($A58,Startlist!$B:$H,3,FALSE)</f>
        <v>KASPAR KARK</v>
      </c>
      <c r="D58" s="132" t="str">
        <f>VLOOKUP($A58,Startlist!$B:$H,4,FALSE)</f>
        <v>JÖRGEN LOORENTS</v>
      </c>
      <c r="E58" s="132" t="str">
        <f>VLOOKUP($A58,Startlist!$B:$H,7,FALSE)</f>
        <v>BMW 323</v>
      </c>
      <c r="F58" s="131">
        <f>IF(SUMIF('Puudete sisestamine'!$A:$A,$A58,'Puudete sisestamine'!$B:$B)&gt;0,SUMIF('Puudete sisestamine'!$A:$A,$A58,'Puudete sisestamine'!$B:$B),"")</f>
      </c>
      <c r="G58" s="131">
        <f>IF(SUMIF('Puudete sisestamine'!$A:$A,$A58,'Puudete sisestamine'!$C:$C)&gt;0,SUMIF('Puudete sisestamine'!$A:$A,$A58,'Puudete sisestamine'!$C:$C),"")</f>
      </c>
      <c r="H58" s="131">
        <f>IF(SUMIF('Puudete sisestamine'!$A:$A,$A58,'Puudete sisestamine'!$D:$D)&gt;0,SUMIF('Puudete sisestamine'!$A:$A,$A58,'Puudete sisestamine'!$D:$D),"")</f>
      </c>
      <c r="I58" s="131">
        <f>IF(SUMIF('Puudete sisestamine'!$A:$A,$A58,'Puudete sisestamine'!$E:$E)&gt;0,SUMIF('Puudete sisestamine'!$A:$A,$A58,'Puudete sisestamine'!$E:$E),"")</f>
      </c>
      <c r="J58" s="130">
        <f t="shared" si="1"/>
      </c>
    </row>
    <row r="59" spans="1:10" s="133" customFormat="1" ht="14.25" customHeight="1">
      <c r="A59" s="130">
        <v>53</v>
      </c>
      <c r="B59" s="131" t="str">
        <f>VLOOKUP($A59,Startlist!$B:$H,2,FALSE)</f>
        <v>2WV</v>
      </c>
      <c r="C59" s="132" t="str">
        <f>VLOOKUP($A59,Startlist!$B:$H,3,FALSE)</f>
        <v>RAIVO POOM</v>
      </c>
      <c r="D59" s="132" t="str">
        <f>VLOOKUP($A59,Startlist!$B:$H,4,FALSE)</f>
        <v>KADRI VAHUR</v>
      </c>
      <c r="E59" s="132" t="str">
        <f>VLOOKUP($A59,Startlist!$B:$H,7,FALSE)</f>
        <v>LADA SAMARA</v>
      </c>
      <c r="F59" s="131">
        <f>IF(SUMIF('Puudete sisestamine'!$A:$A,$A59,'Puudete sisestamine'!$B:$B)&gt;0,SUMIF('Puudete sisestamine'!$A:$A,$A59,'Puudete sisestamine'!$B:$B),"")</f>
      </c>
      <c r="G59" s="131">
        <f>IF(SUMIF('Puudete sisestamine'!$A:$A,$A59,'Puudete sisestamine'!$C:$C)&gt;0,SUMIF('Puudete sisestamine'!$A:$A,$A59,'Puudete sisestamine'!$C:$C),"")</f>
      </c>
      <c r="H59" s="131">
        <f>IF(SUMIF('Puudete sisestamine'!$A:$A,$A59,'Puudete sisestamine'!$D:$D)&gt;0,SUMIF('Puudete sisestamine'!$A:$A,$A59,'Puudete sisestamine'!$D:$D),"")</f>
      </c>
      <c r="I59" s="131">
        <f>IF(SUMIF('Puudete sisestamine'!$A:$A,$A59,'Puudete sisestamine'!$E:$E)&gt;0,SUMIF('Puudete sisestamine'!$A:$A,$A59,'Puudete sisestamine'!$E:$E),"")</f>
      </c>
      <c r="J59" s="130">
        <f t="shared" si="1"/>
      </c>
    </row>
    <row r="60" spans="1:10" s="133" customFormat="1" ht="14.25" customHeight="1">
      <c r="A60" s="130">
        <v>54</v>
      </c>
      <c r="B60" s="131" t="str">
        <f>VLOOKUP($A60,Startlist!$B:$H,2,FALSE)</f>
        <v>2WN</v>
      </c>
      <c r="C60" s="132" t="str">
        <f>VLOOKUP($A60,Startlist!$B:$H,3,FALSE)</f>
        <v>MARIA ROOP</v>
      </c>
      <c r="D60" s="132" t="str">
        <f>VLOOKUP($A60,Startlist!$B:$H,4,FALSE)</f>
        <v>JAANUS TOBIAS</v>
      </c>
      <c r="E60" s="132" t="str">
        <f>VLOOKUP($A60,Startlist!$B:$H,7,FALSE)</f>
        <v>SEAT IBIZA</v>
      </c>
      <c r="F60" s="131">
        <f>IF(SUMIF('Puudete sisestamine'!$A:$A,$A60,'Puudete sisestamine'!$B:$B)&gt;0,SUMIF('Puudete sisestamine'!$A:$A,$A60,'Puudete sisestamine'!$B:$B),"")</f>
      </c>
      <c r="G60" s="131">
        <f>IF(SUMIF('Puudete sisestamine'!$A:$A,$A60,'Puudete sisestamine'!$C:$C)&gt;0,SUMIF('Puudete sisestamine'!$A:$A,$A60,'Puudete sisestamine'!$C:$C),"")</f>
      </c>
      <c r="H60" s="131">
        <f>IF(SUMIF('Puudete sisestamine'!$A:$A,$A60,'Puudete sisestamine'!$D:$D)&gt;0,SUMIF('Puudete sisestamine'!$A:$A,$A60,'Puudete sisestamine'!$D:$D),"")</f>
      </c>
      <c r="I60" s="131">
        <f>IF(SUMIF('Puudete sisestamine'!$A:$A,$A60,'Puudete sisestamine'!$E:$E)&gt;0,SUMIF('Puudete sisestamine'!$A:$A,$A60,'Puudete sisestamine'!$E:$E),"")</f>
      </c>
      <c r="J60" s="130">
        <f t="shared" si="1"/>
      </c>
    </row>
    <row r="61" spans="1:10" s="133" customFormat="1" ht="14.25" customHeight="1">
      <c r="A61" s="130">
        <v>55</v>
      </c>
      <c r="B61" s="131" t="str">
        <f>VLOOKUP($A61,Startlist!$B:$H,2,FALSE)</f>
        <v>2WV</v>
      </c>
      <c r="C61" s="132" t="str">
        <f>VLOOKUP($A61,Startlist!$B:$H,3,FALSE)</f>
        <v>JAAK RIISBERG</v>
      </c>
      <c r="D61" s="132" t="str">
        <f>VLOOKUP($A61,Startlist!$B:$H,4,FALSE)</f>
        <v>TAAVI KIVI</v>
      </c>
      <c r="E61" s="132" t="str">
        <f>VLOOKUP($A61,Startlist!$B:$H,7,FALSE)</f>
        <v>MITSUBISHI COLT</v>
      </c>
      <c r="F61" s="131">
        <f>IF(SUMIF('Puudete sisestamine'!$A:$A,$A61,'Puudete sisestamine'!$B:$B)&gt;0,SUMIF('Puudete sisestamine'!$A:$A,$A61,'Puudete sisestamine'!$B:$B),"")</f>
      </c>
      <c r="G61" s="131">
        <f>IF(SUMIF('Puudete sisestamine'!$A:$A,$A61,'Puudete sisestamine'!$C:$C)&gt;0,SUMIF('Puudete sisestamine'!$A:$A,$A61,'Puudete sisestamine'!$C:$C),"")</f>
      </c>
      <c r="H61" s="131">
        <f>IF(SUMIF('Puudete sisestamine'!$A:$A,$A61,'Puudete sisestamine'!$D:$D)&gt;0,SUMIF('Puudete sisestamine'!$A:$A,$A61,'Puudete sisestamine'!$D:$D),"")</f>
      </c>
      <c r="I61" s="131">
        <f>IF(SUMIF('Puudete sisestamine'!$A:$A,$A61,'Puudete sisestamine'!$E:$E)&gt;0,SUMIF('Puudete sisestamine'!$A:$A,$A61,'Puudete sisestamine'!$E:$E),"")</f>
      </c>
      <c r="J61" s="130">
        <f t="shared" si="1"/>
      </c>
    </row>
    <row r="62" spans="1:10" s="133" customFormat="1" ht="14.25" customHeight="1">
      <c r="A62" s="130">
        <v>56</v>
      </c>
      <c r="B62" s="131" t="str">
        <f>VLOOKUP($A62,Startlist!$B:$H,2,FALSE)</f>
        <v>2WV</v>
      </c>
      <c r="C62" s="132" t="str">
        <f>VLOOKUP($A62,Startlist!$B:$H,3,FALSE)</f>
        <v>INDREK TUUR</v>
      </c>
      <c r="D62" s="132" t="str">
        <f>VLOOKUP($A62,Startlist!$B:$H,4,FALSE)</f>
        <v>URMO PIIGLI</v>
      </c>
      <c r="E62" s="132" t="str">
        <f>VLOOKUP($A62,Startlist!$B:$H,7,FALSE)</f>
        <v>VW GOLF</v>
      </c>
      <c r="F62" s="131">
        <f>IF(SUMIF('Puudete sisestamine'!$A:$A,$A62,'Puudete sisestamine'!$B:$B)&gt;0,SUMIF('Puudete sisestamine'!$A:$A,$A62,'Puudete sisestamine'!$B:$B),"")</f>
      </c>
      <c r="G62" s="131">
        <f>IF(SUMIF('Puudete sisestamine'!$A:$A,$A62,'Puudete sisestamine'!$C:$C)&gt;0,SUMIF('Puudete sisestamine'!$A:$A,$A62,'Puudete sisestamine'!$C:$C),"")</f>
      </c>
      <c r="H62" s="131">
        <f>IF(SUMIF('Puudete sisestamine'!$A:$A,$A62,'Puudete sisestamine'!$D:$D)&gt;0,SUMIF('Puudete sisestamine'!$A:$A,$A62,'Puudete sisestamine'!$D:$D),"")</f>
      </c>
      <c r="I62" s="131">
        <f>IF(SUMIF('Puudete sisestamine'!$A:$A,$A62,'Puudete sisestamine'!$E:$E)&gt;0,SUMIF('Puudete sisestamine'!$A:$A,$A62,'Puudete sisestamine'!$E:$E),"")</f>
      </c>
      <c r="J62" s="130">
        <f t="shared" si="1"/>
      </c>
    </row>
    <row r="63" spans="1:10" s="133" customFormat="1" ht="14.25" customHeight="1">
      <c r="A63" s="130">
        <v>57</v>
      </c>
      <c r="B63" s="131" t="str">
        <f>VLOOKUP($A63,Startlist!$B:$H,2,FALSE)</f>
        <v>2WV</v>
      </c>
      <c r="C63" s="132" t="str">
        <f>VLOOKUP($A63,Startlist!$B:$H,3,FALSE)</f>
        <v>JOOSEP MÄE</v>
      </c>
      <c r="D63" s="132" t="str">
        <f>VLOOKUP($A63,Startlist!$B:$H,4,FALSE)</f>
        <v>MIKK VOLMSEN</v>
      </c>
      <c r="E63" s="132" t="str">
        <f>VLOOKUP($A63,Startlist!$B:$H,7,FALSE)</f>
        <v>AUDI A3</v>
      </c>
      <c r="F63" s="131">
        <f>IF(SUMIF('Puudete sisestamine'!$A:$A,$A63,'Puudete sisestamine'!$B:$B)&gt;0,SUMIF('Puudete sisestamine'!$A:$A,$A63,'Puudete sisestamine'!$B:$B),"")</f>
      </c>
      <c r="G63" s="131">
        <f>IF(SUMIF('Puudete sisestamine'!$A:$A,$A63,'Puudete sisestamine'!$C:$C)&gt;0,SUMIF('Puudete sisestamine'!$A:$A,$A63,'Puudete sisestamine'!$C:$C),"")</f>
      </c>
      <c r="H63" s="131">
        <f>IF(SUMIF('Puudete sisestamine'!$A:$A,$A63,'Puudete sisestamine'!$D:$D)&gt;0,SUMIF('Puudete sisestamine'!$A:$A,$A63,'Puudete sisestamine'!$D:$D),"")</f>
      </c>
      <c r="I63" s="131">
        <f>IF(SUMIF('Puudete sisestamine'!$A:$A,$A63,'Puudete sisestamine'!$E:$E)&gt;0,SUMIF('Puudete sisestamine'!$A:$A,$A63,'Puudete sisestamine'!$E:$E),"")</f>
      </c>
      <c r="J63" s="130">
        <f t="shared" si="1"/>
      </c>
    </row>
    <row r="64" spans="1:10" s="133" customFormat="1" ht="14.25" customHeight="1">
      <c r="A64" s="130">
        <v>58</v>
      </c>
      <c r="B64" s="131" t="str">
        <f>VLOOKUP($A64,Startlist!$B:$H,2,FALSE)</f>
        <v>2WN</v>
      </c>
      <c r="C64" s="132" t="str">
        <f>VLOOKUP($A64,Startlist!$B:$H,3,FALSE)</f>
        <v>AIRA LEPP</v>
      </c>
      <c r="D64" s="132" t="str">
        <f>VLOOKUP($A64,Startlist!$B:$H,4,FALSE)</f>
        <v>AIN LEPP</v>
      </c>
      <c r="E64" s="132" t="str">
        <f>VLOOKUP($A64,Startlist!$B:$H,7,FALSE)</f>
        <v>NISSAN SUNNY</v>
      </c>
      <c r="F64" s="131">
        <f>IF(SUMIF('Puudete sisestamine'!$A:$A,$A64,'Puudete sisestamine'!$B:$B)&gt;0,SUMIF('Puudete sisestamine'!$A:$A,$A64,'Puudete sisestamine'!$B:$B),"")</f>
      </c>
      <c r="G64" s="131">
        <f>IF(SUMIF('Puudete sisestamine'!$A:$A,$A64,'Puudete sisestamine'!$C:$C)&gt;0,SUMIF('Puudete sisestamine'!$A:$A,$A64,'Puudete sisestamine'!$C:$C),"")</f>
      </c>
      <c r="H64" s="131">
        <f>IF(SUMIF('Puudete sisestamine'!$A:$A,$A64,'Puudete sisestamine'!$D:$D)&gt;0,SUMIF('Puudete sisestamine'!$A:$A,$A64,'Puudete sisestamine'!$D:$D),"")</f>
      </c>
      <c r="I64" s="131">
        <f>IF(SUMIF('Puudete sisestamine'!$A:$A,$A64,'Puudete sisestamine'!$E:$E)&gt;0,SUMIF('Puudete sisestamine'!$A:$A,$A64,'Puudete sisestamine'!$E:$E),"")</f>
      </c>
      <c r="J64" s="130">
        <f t="shared" si="1"/>
      </c>
    </row>
    <row r="65" spans="1:10" s="133" customFormat="1" ht="14.25" customHeight="1">
      <c r="A65" s="130">
        <v>59</v>
      </c>
      <c r="B65" s="131" t="str">
        <f>VLOOKUP($A65,Startlist!$B:$H,2,FALSE)</f>
        <v>2WV</v>
      </c>
      <c r="C65" s="132" t="str">
        <f>VLOOKUP($A65,Startlist!$B:$H,3,FALSE)</f>
        <v>REIGO ROOSIMETS</v>
      </c>
      <c r="D65" s="132" t="str">
        <f>VLOOKUP($A65,Startlist!$B:$H,4,FALSE)</f>
        <v>EGERD ENOK</v>
      </c>
      <c r="E65" s="132" t="str">
        <f>VLOOKUP($A65,Startlist!$B:$H,7,FALSE)</f>
        <v>MITSUBISHI COLT</v>
      </c>
      <c r="F65" s="131">
        <f>IF(SUMIF('Puudete sisestamine'!$A:$A,$A65,'Puudete sisestamine'!$B:$B)&gt;0,SUMIF('Puudete sisestamine'!$A:$A,$A65,'Puudete sisestamine'!$B:$B),"")</f>
        <v>10</v>
      </c>
      <c r="G65" s="131">
        <f>IF(SUMIF('Puudete sisestamine'!$A:$A,$A65,'Puudete sisestamine'!$C:$C)&gt;0,SUMIF('Puudete sisestamine'!$A:$A,$A65,'Puudete sisestamine'!$C:$C),"")</f>
      </c>
      <c r="H65" s="131">
        <f>IF(SUMIF('Puudete sisestamine'!$A:$A,$A65,'Puudete sisestamine'!$D:$D)&gt;0,SUMIF('Puudete sisestamine'!$A:$A,$A65,'Puudete sisestamine'!$D:$D),"")</f>
      </c>
      <c r="I65" s="131">
        <f>IF(SUMIF('Puudete sisestamine'!$A:$A,$A65,'Puudete sisestamine'!$E:$E)&gt;0,SUMIF('Puudete sisestamine'!$A:$A,$A65,'Puudete sisestamine'!$E:$E),"")</f>
      </c>
      <c r="J65" s="130" t="str">
        <f t="shared" si="1"/>
        <v>0:10</v>
      </c>
    </row>
    <row r="66" spans="1:10" s="133" customFormat="1" ht="14.25" customHeight="1">
      <c r="A66" s="130">
        <v>60</v>
      </c>
      <c r="B66" s="131" t="str">
        <f>VLOOKUP($A66,Startlist!$B:$H,2,FALSE)</f>
        <v>2WN</v>
      </c>
      <c r="C66" s="132" t="str">
        <f>VLOOKUP($A66,Startlist!$B:$H,3,FALSE)</f>
        <v>ANETA LEPP</v>
      </c>
      <c r="D66" s="132" t="str">
        <f>VLOOKUP($A66,Startlist!$B:$H,4,FALSE)</f>
        <v>NEEME KOPPEL</v>
      </c>
      <c r="E66" s="132" t="str">
        <f>VLOOKUP($A66,Startlist!$B:$H,7,FALSE)</f>
        <v>NISSAN SUNNY</v>
      </c>
      <c r="F66" s="131">
        <f>IF(SUMIF('Puudete sisestamine'!$A:$A,$A66,'Puudete sisestamine'!$B:$B)&gt;0,SUMIF('Puudete sisestamine'!$A:$A,$A66,'Puudete sisestamine'!$B:$B),"")</f>
      </c>
      <c r="G66" s="131">
        <f>IF(SUMIF('Puudete sisestamine'!$A:$A,$A66,'Puudete sisestamine'!$C:$C)&gt;0,SUMIF('Puudete sisestamine'!$A:$A,$A66,'Puudete sisestamine'!$C:$C),"")</f>
      </c>
      <c r="H66" s="131">
        <f>IF(SUMIF('Puudete sisestamine'!$A:$A,$A66,'Puudete sisestamine'!$D:$D)&gt;0,SUMIF('Puudete sisestamine'!$A:$A,$A66,'Puudete sisestamine'!$D:$D),"")</f>
      </c>
      <c r="I66" s="131">
        <f>IF(SUMIF('Puudete sisestamine'!$A:$A,$A66,'Puudete sisestamine'!$E:$E)&gt;0,SUMIF('Puudete sisestamine'!$A:$A,$A66,'Puudete sisestamine'!$E:$E),"")</f>
      </c>
      <c r="J66" s="130">
        <f t="shared" si="1"/>
      </c>
    </row>
    <row r="67" spans="1:10" s="133" customFormat="1" ht="14.25" customHeight="1">
      <c r="A67" s="130">
        <v>61</v>
      </c>
      <c r="B67" s="131" t="str">
        <f>VLOOKUP($A67,Startlist!$B:$H,2,FALSE)</f>
        <v>2WN</v>
      </c>
      <c r="C67" s="132" t="str">
        <f>VLOOKUP($A67,Startlist!$B:$H,3,FALSE)</f>
        <v>KATI NÕUAKAS</v>
      </c>
      <c r="D67" s="132" t="str">
        <f>VLOOKUP($A67,Startlist!$B:$H,4,FALSE)</f>
        <v>MARGUS MÄND</v>
      </c>
      <c r="E67" s="132" t="str">
        <f>VLOOKUP($A67,Startlist!$B:$H,7,FALSE)</f>
        <v>HONDA CIVIC TYPE-R</v>
      </c>
      <c r="F67" s="131">
        <f>IF(SUMIF('Puudete sisestamine'!$A:$A,$A67,'Puudete sisestamine'!$B:$B)&gt;0,SUMIF('Puudete sisestamine'!$A:$A,$A67,'Puudete sisestamine'!$B:$B),"")</f>
      </c>
      <c r="G67" s="131">
        <f>IF(SUMIF('Puudete sisestamine'!$A:$A,$A67,'Puudete sisestamine'!$C:$C)&gt;0,SUMIF('Puudete sisestamine'!$A:$A,$A67,'Puudete sisestamine'!$C:$C),"")</f>
      </c>
      <c r="H67" s="131">
        <f>IF(SUMIF('Puudete sisestamine'!$A:$A,$A67,'Puudete sisestamine'!$D:$D)&gt;0,SUMIF('Puudete sisestamine'!$A:$A,$A67,'Puudete sisestamine'!$D:$D),"")</f>
      </c>
      <c r="I67" s="131">
        <f>IF(SUMIF('Puudete sisestamine'!$A:$A,$A67,'Puudete sisestamine'!$E:$E)&gt;0,SUMIF('Puudete sisestamine'!$A:$A,$A67,'Puudete sisestamine'!$E:$E),"")</f>
      </c>
      <c r="J67" s="130">
        <f t="shared" si="1"/>
      </c>
    </row>
    <row r="68" spans="1:10" s="133" customFormat="1" ht="14.25" customHeight="1">
      <c r="A68" s="130">
        <v>62</v>
      </c>
      <c r="B68" s="131" t="str">
        <f>VLOOKUP($A68,Startlist!$B:$H,2,FALSE)</f>
        <v>2WV</v>
      </c>
      <c r="C68" s="132" t="str">
        <f>VLOOKUP($A68,Startlist!$B:$H,3,FALSE)</f>
        <v>ANDRUS KALLAS</v>
      </c>
      <c r="D68" s="132" t="str">
        <f>VLOOKUP($A68,Startlist!$B:$H,4,FALSE)</f>
        <v>TARMO JÕEMÄGI</v>
      </c>
      <c r="E68" s="132" t="str">
        <f>VLOOKUP($A68,Startlist!$B:$H,7,FALSE)</f>
        <v>BMW 318IS</v>
      </c>
      <c r="F68" s="131">
        <f>IF(SUMIF('Puudete sisestamine'!$A:$A,$A68,'Puudete sisestamine'!$B:$B)&gt;0,SUMIF('Puudete sisestamine'!$A:$A,$A68,'Puudete sisestamine'!$B:$B),"")</f>
      </c>
      <c r="G68" s="131">
        <f>IF(SUMIF('Puudete sisestamine'!$A:$A,$A68,'Puudete sisestamine'!$C:$C)&gt;0,SUMIF('Puudete sisestamine'!$A:$A,$A68,'Puudete sisestamine'!$C:$C),"")</f>
      </c>
      <c r="H68" s="131">
        <f>IF(SUMIF('Puudete sisestamine'!$A:$A,$A68,'Puudete sisestamine'!$D:$D)&gt;0,SUMIF('Puudete sisestamine'!$A:$A,$A68,'Puudete sisestamine'!$D:$D),"")</f>
      </c>
      <c r="I68" s="131">
        <f>IF(SUMIF('Puudete sisestamine'!$A:$A,$A68,'Puudete sisestamine'!$E:$E)&gt;0,SUMIF('Puudete sisestamine'!$A:$A,$A68,'Puudete sisestamine'!$E:$E),"")</f>
      </c>
      <c r="J68" s="130">
        <f t="shared" si="1"/>
      </c>
    </row>
    <row r="69" spans="1:10" s="133" customFormat="1" ht="14.25" customHeight="1">
      <c r="A69" s="130">
        <v>63</v>
      </c>
      <c r="B69" s="131" t="str">
        <f>VLOOKUP($A69,Startlist!$B:$H,2,FALSE)</f>
        <v>MLL</v>
      </c>
      <c r="C69" s="132" t="str">
        <f>VLOOKUP($A69,Startlist!$B:$H,3,FALSE)</f>
        <v>HEIGO TINNO</v>
      </c>
      <c r="D69" s="132" t="str">
        <f>VLOOKUP($A69,Startlist!$B:$H,4,FALSE)</f>
        <v>VEIKO VILU</v>
      </c>
      <c r="E69" s="132" t="str">
        <f>VLOOKUP($A69,Startlist!$B:$H,7,FALSE)</f>
        <v>AZLK 412</v>
      </c>
      <c r="F69" s="131"/>
      <c r="G69" s="131">
        <f>IF(SUMIF('Puudete sisestamine'!$A:$A,$A69,'Puudete sisestamine'!$C:$C)&gt;0,SUMIF('Puudete sisestamine'!$A:$A,$A69,'Puudete sisestamine'!$C:$C),"")</f>
        <v>10</v>
      </c>
      <c r="H69" s="131">
        <f>IF(SUMIF('Puudete sisestamine'!$A:$A,$A69,'Puudete sisestamine'!$D:$D)&gt;0,SUMIF('Puudete sisestamine'!$A:$A,$A69,'Puudete sisestamine'!$D:$D),"")</f>
      </c>
      <c r="I69" s="131">
        <f>IF(SUMIF('Puudete sisestamine'!$A:$A,$A69,'Puudete sisestamine'!$E:$E)&gt;0,SUMIF('Puudete sisestamine'!$A:$A,$A69,'Puudete sisestamine'!$E:$E),"")</f>
      </c>
      <c r="J69" s="130"/>
    </row>
    <row r="70" spans="1:10" s="133" customFormat="1" ht="14.25" customHeight="1">
      <c r="A70" s="130">
        <v>64</v>
      </c>
      <c r="B70" s="131" t="str">
        <f>VLOOKUP($A70,Startlist!$B:$H,2,FALSE)</f>
        <v>4WD</v>
      </c>
      <c r="C70" s="132" t="str">
        <f>VLOOKUP($A70,Startlist!$B:$H,3,FALSE)</f>
        <v>URMO KAASIK</v>
      </c>
      <c r="D70" s="132" t="str">
        <f>VLOOKUP($A70,Startlist!$B:$H,4,FALSE)</f>
        <v>INGVAR MÄGI</v>
      </c>
      <c r="E70" s="132" t="str">
        <f>VLOOKUP($A70,Startlist!$B:$H,7,FALSE)</f>
        <v>SUBARU IMPREZA</v>
      </c>
      <c r="F70" s="131">
        <f>IF(SUMIF('Puudete sisestamine'!$A:$A,$A70,'Puudete sisestamine'!$B:$B)&gt;0,SUMIF('Puudete sisestamine'!$A:$A,$A70,'Puudete sisestamine'!$B:$B),"")</f>
      </c>
      <c r="G70" s="131">
        <f>IF(SUMIF('Puudete sisestamine'!$A:$A,$A70,'Puudete sisestamine'!$C:$C)&gt;0,SUMIF('Puudete sisestamine'!$A:$A,$A70,'Puudete sisestamine'!$C:$C),"")</f>
      </c>
      <c r="H70" s="131">
        <f>IF(SUMIF('Puudete sisestamine'!$A:$A,$A70,'Puudete sisestamine'!$D:$D)&gt;0,SUMIF('Puudete sisestamine'!$A:$A,$A70,'Puudete sisestamine'!$D:$D),"")</f>
      </c>
      <c r="I70" s="131">
        <f>IF(SUMIF('Puudete sisestamine'!$A:$A,$A70,'Puudete sisestamine'!$E:$E)&gt;0,SUMIF('Puudete sisestamine'!$A:$A,$A70,'Puudete sisestamine'!$E:$E),"")</f>
      </c>
      <c r="J70" s="130">
        <f t="shared" si="1"/>
      </c>
    </row>
    <row r="71" spans="1:10" s="133" customFormat="1" ht="14.25" customHeight="1">
      <c r="A71" s="130">
        <v>65</v>
      </c>
      <c r="B71" s="131" t="str">
        <f>VLOOKUP($A71,Startlist!$B:$H,2,FALSE)</f>
        <v>2WN</v>
      </c>
      <c r="C71" s="132" t="str">
        <f>VLOOKUP($A71,Startlist!$B:$H,3,FALSE)</f>
        <v>ANNIKA VÄNT</v>
      </c>
      <c r="D71" s="132" t="str">
        <f>VLOOKUP($A71,Startlist!$B:$H,4,FALSE)</f>
        <v>ARGO SEPP</v>
      </c>
      <c r="E71" s="132" t="str">
        <f>VLOOKUP($A71,Startlist!$B:$H,7,FALSE)</f>
        <v>FORD FIESTA ST</v>
      </c>
      <c r="F71" s="131">
        <f>IF(SUMIF('Puudete sisestamine'!$A:$A,$A71,'Puudete sisestamine'!$B:$B)&gt;0,SUMIF('Puudete sisestamine'!$A:$A,$A71,'Puudete sisestamine'!$B:$B),"")</f>
      </c>
      <c r="G71" s="131">
        <f>IF(SUMIF('Puudete sisestamine'!$A:$A,$A71,'Puudete sisestamine'!$C:$C)&gt;0,SUMIF('Puudete sisestamine'!$A:$A,$A71,'Puudete sisestamine'!$C:$C),"")</f>
      </c>
      <c r="H71" s="131">
        <f>IF(SUMIF('Puudete sisestamine'!$A:$A,$A71,'Puudete sisestamine'!$D:$D)&gt;0,SUMIF('Puudete sisestamine'!$A:$A,$A71,'Puudete sisestamine'!$D:$D),"")</f>
      </c>
      <c r="I71" s="131">
        <f>IF(SUMIF('Puudete sisestamine'!$A:$A,$A71,'Puudete sisestamine'!$E:$E)&gt;0,SUMIF('Puudete sisestamine'!$A:$A,$A71,'Puudete sisestamine'!$E:$E),"")</f>
      </c>
      <c r="J71" s="130">
        <f t="shared" si="1"/>
      </c>
    </row>
    <row r="72" spans="1:10" s="133" customFormat="1" ht="14.25" customHeight="1">
      <c r="A72" s="130">
        <v>66</v>
      </c>
      <c r="B72" s="131" t="str">
        <f>VLOOKUP($A72,Startlist!$B:$H,2,FALSE)</f>
        <v>2WS</v>
      </c>
      <c r="C72" s="132" t="str">
        <f>VLOOKUP($A72,Startlist!$B:$H,3,FALSE)</f>
        <v>TOOMAS TÕNSAU</v>
      </c>
      <c r="D72" s="132" t="str">
        <f>VLOOKUP($A72,Startlist!$B:$H,4,FALSE)</f>
        <v>MARGUS SILLASTE</v>
      </c>
      <c r="E72" s="132" t="str">
        <f>VLOOKUP($A72,Startlist!$B:$H,7,FALSE)</f>
        <v>BMW 323</v>
      </c>
      <c r="F72" s="131">
        <f>IF(SUMIF('Puudete sisestamine'!$A:$A,$A72,'Puudete sisestamine'!$B:$B)&gt;0,SUMIF('Puudete sisestamine'!$A:$A,$A72,'Puudete sisestamine'!$B:$B),"")</f>
      </c>
      <c r="G72" s="131">
        <f>IF(SUMIF('Puudete sisestamine'!$A:$A,$A72,'Puudete sisestamine'!$C:$C)&gt;0,SUMIF('Puudete sisestamine'!$A:$A,$A72,'Puudete sisestamine'!$C:$C),"")</f>
      </c>
      <c r="H72" s="131">
        <f>IF(SUMIF('Puudete sisestamine'!$A:$A,$A72,'Puudete sisestamine'!$D:$D)&gt;0,SUMIF('Puudete sisestamine'!$A:$A,$A72,'Puudete sisestamine'!$D:$D),"")</f>
      </c>
      <c r="I72" s="131">
        <f>IF(SUMIF('Puudete sisestamine'!$A:$A,$A72,'Puudete sisestamine'!$E:$E)&gt;0,SUMIF('Puudete sisestamine'!$A:$A,$A72,'Puudete sisestamine'!$E:$E),"")</f>
      </c>
      <c r="J72" s="130">
        <f t="shared" si="1"/>
      </c>
    </row>
    <row r="73" spans="1:10" s="133" customFormat="1" ht="14.25" customHeight="1">
      <c r="A73" s="130">
        <v>67</v>
      </c>
      <c r="B73" s="131" t="str">
        <f>VLOOKUP($A73,Startlist!$B:$H,2,FALSE)</f>
        <v>MLL</v>
      </c>
      <c r="C73" s="132" t="str">
        <f>VLOOKUP($A73,Startlist!$B:$H,3,FALSE)</f>
        <v>ASKO MEOS</v>
      </c>
      <c r="D73" s="132" t="str">
        <f>VLOOKUP($A73,Startlist!$B:$H,4,FALSE)</f>
        <v>HELLAR SILE</v>
      </c>
      <c r="E73" s="132" t="str">
        <f>VLOOKUP($A73,Startlist!$B:$H,7,FALSE)</f>
        <v>LADA 2107</v>
      </c>
      <c r="F73" s="131">
        <f>IF(SUMIF('Puudete sisestamine'!$A:$A,$A73,'Puudete sisestamine'!$B:$B)&gt;0,SUMIF('Puudete sisestamine'!$A:$A,$A73,'Puudete sisestamine'!$B:$B),"")</f>
      </c>
      <c r="G73" s="131">
        <f>IF(SUMIF('Puudete sisestamine'!$A:$A,$A73,'Puudete sisestamine'!$C:$C)&gt;0,SUMIF('Puudete sisestamine'!$A:$A,$A73,'Puudete sisestamine'!$C:$C),"")</f>
      </c>
      <c r="H73" s="131">
        <f>IF(SUMIF('Puudete sisestamine'!$A:$A,$A73,'Puudete sisestamine'!$D:$D)&gt;0,SUMIF('Puudete sisestamine'!$A:$A,$A73,'Puudete sisestamine'!$D:$D),"")</f>
      </c>
      <c r="I73" s="131">
        <f>IF(SUMIF('Puudete sisestamine'!$A:$A,$A73,'Puudete sisestamine'!$E:$E)&gt;0,SUMIF('Puudete sisestamine'!$A:$A,$A73,'Puudete sisestamine'!$E:$E),"")</f>
      </c>
      <c r="J73" s="130">
        <f t="shared" si="1"/>
      </c>
    </row>
    <row r="74" spans="1:10" s="133" customFormat="1" ht="14.25" customHeight="1">
      <c r="A74" s="130">
        <v>68</v>
      </c>
      <c r="B74" s="131" t="str">
        <f>VLOOKUP($A74,Startlist!$B:$H,2,FALSE)</f>
        <v>2WS</v>
      </c>
      <c r="C74" s="132" t="str">
        <f>VLOOKUP($A74,Startlist!$B:$H,3,FALSE)</f>
        <v>JANNO JOHANSON</v>
      </c>
      <c r="D74" s="132" t="str">
        <f>VLOOKUP($A74,Startlist!$B:$H,4,FALSE)</f>
        <v>IVAR SÄDE</v>
      </c>
      <c r="E74" s="132" t="str">
        <f>VLOOKUP($A74,Startlist!$B:$H,7,FALSE)</f>
        <v>BMW 325I</v>
      </c>
      <c r="F74" s="131">
        <f>IF(SUMIF('Puudete sisestamine'!$A:$A,$A74,'Puudete sisestamine'!$B:$B)&gt;0,SUMIF('Puudete sisestamine'!$A:$A,$A74,'Puudete sisestamine'!$B:$B),"")</f>
      </c>
      <c r="G74" s="131">
        <f>IF(SUMIF('Puudete sisestamine'!$A:$A,$A74,'Puudete sisestamine'!$C:$C)&gt;0,SUMIF('Puudete sisestamine'!$A:$A,$A74,'Puudete sisestamine'!$C:$C),"")</f>
      </c>
      <c r="H74" s="131">
        <f>IF(SUMIF('Puudete sisestamine'!$A:$A,$A74,'Puudete sisestamine'!$D:$D)&gt;0,SUMIF('Puudete sisestamine'!$A:$A,$A74,'Puudete sisestamine'!$D:$D),"")</f>
      </c>
      <c r="I74" s="131">
        <f>IF(SUMIF('Puudete sisestamine'!$A:$A,$A74,'Puudete sisestamine'!$E:$E)&gt;0,SUMIF('Puudete sisestamine'!$A:$A,$A74,'Puudete sisestamine'!$E:$E),"")</f>
      </c>
      <c r="J74" s="130">
        <f t="shared" si="1"/>
      </c>
    </row>
    <row r="75" spans="1:10" s="133" customFormat="1" ht="14.25" customHeight="1">
      <c r="A75" s="130">
        <v>69</v>
      </c>
      <c r="B75" s="131" t="str">
        <f>VLOOKUP($A75,Startlist!$B:$H,2,FALSE)</f>
        <v>SU</v>
      </c>
      <c r="C75" s="132" t="str">
        <f>VLOOKUP($A75,Startlist!$B:$H,3,FALSE)</f>
        <v>JAAN HANSEN</v>
      </c>
      <c r="D75" s="132" t="str">
        <f>VLOOKUP($A75,Startlist!$B:$H,4,FALSE)</f>
        <v>DEREK TEDRE</v>
      </c>
      <c r="E75" s="132" t="str">
        <f>VLOOKUP($A75,Startlist!$B:$H,7,FALSE)</f>
        <v>VAZ 2107</v>
      </c>
      <c r="F75" s="131">
        <f>IF(SUMIF('Puudete sisestamine'!$A:$A,$A75,'Puudete sisestamine'!$B:$B)&gt;0,SUMIF('Puudete sisestamine'!$A:$A,$A75,'Puudete sisestamine'!$B:$B),"")</f>
      </c>
      <c r="G75" s="131">
        <f>IF(SUMIF('Puudete sisestamine'!$A:$A,$A75,'Puudete sisestamine'!$C:$C)&gt;0,SUMIF('Puudete sisestamine'!$A:$A,$A75,'Puudete sisestamine'!$C:$C),"")</f>
      </c>
      <c r="H75" s="131">
        <f>IF(SUMIF('Puudete sisestamine'!$A:$A,$A75,'Puudete sisestamine'!$D:$D)&gt;0,SUMIF('Puudete sisestamine'!$A:$A,$A75,'Puudete sisestamine'!$D:$D),"")</f>
      </c>
      <c r="I75" s="131">
        <f>IF(SUMIF('Puudete sisestamine'!$A:$A,$A75,'Puudete sisestamine'!$E:$E)&gt;0,SUMIF('Puudete sisestamine'!$A:$A,$A75,'Puudete sisestamine'!$E:$E),"")</f>
      </c>
      <c r="J75" s="130">
        <f t="shared" si="1"/>
      </c>
    </row>
    <row r="76" spans="1:10" s="133" customFormat="1" ht="14.25" customHeight="1">
      <c r="A76" s="130">
        <v>70</v>
      </c>
      <c r="B76" s="131" t="str">
        <f>VLOOKUP($A76,Startlist!$B:$H,2,FALSE)</f>
        <v>SU</v>
      </c>
      <c r="C76" s="132" t="str">
        <f>VLOOKUP($A76,Startlist!$B:$H,3,FALSE)</f>
        <v>MARTIN JAANUS</v>
      </c>
      <c r="D76" s="132" t="str">
        <f>VLOOKUP($A76,Startlist!$B:$H,4,FALSE)</f>
        <v>MARTIN TAMM</v>
      </c>
      <c r="E76" s="132" t="str">
        <f>VLOOKUP($A76,Startlist!$B:$H,7,FALSE)</f>
        <v>VAZ 2105</v>
      </c>
      <c r="F76" s="131">
        <f>IF(SUMIF('Puudete sisestamine'!$A:$A,$A76,'Puudete sisestamine'!$B:$B)&gt;0,SUMIF('Puudete sisestamine'!$A:$A,$A76,'Puudete sisestamine'!$B:$B),"")</f>
      </c>
      <c r="G76" s="131">
        <f>IF(SUMIF('Puudete sisestamine'!$A:$A,$A76,'Puudete sisestamine'!$C:$C)&gt;0,SUMIF('Puudete sisestamine'!$A:$A,$A76,'Puudete sisestamine'!$C:$C),"")</f>
      </c>
      <c r="H76" s="131">
        <f>IF(SUMIF('Puudete sisestamine'!$A:$A,$A76,'Puudete sisestamine'!$D:$D)&gt;0,SUMIF('Puudete sisestamine'!$A:$A,$A76,'Puudete sisestamine'!$D:$D),"")</f>
      </c>
      <c r="I76" s="131">
        <f>IF(SUMIF('Puudete sisestamine'!$A:$A,$A76,'Puudete sisestamine'!$E:$E)&gt;0,SUMIF('Puudete sisestamine'!$A:$A,$A76,'Puudete sisestamine'!$E:$E),"")</f>
      </c>
      <c r="J76" s="130">
        <f t="shared" si="1"/>
      </c>
    </row>
    <row r="77" spans="1:10" s="133" customFormat="1" ht="14.25" customHeight="1">
      <c r="A77" s="130">
        <v>71</v>
      </c>
      <c r="B77" s="131" t="str">
        <f>VLOOKUP($A77,Startlist!$B:$H,2,FALSE)</f>
        <v>2WN</v>
      </c>
      <c r="C77" s="132" t="str">
        <f>VLOOKUP($A77,Startlist!$B:$H,3,FALSE)</f>
        <v>TRIINU TAMMEL</v>
      </c>
      <c r="D77" s="132" t="str">
        <f>VLOOKUP($A77,Startlist!$B:$H,4,FALSE)</f>
        <v>KAROLIINA TAMMEL</v>
      </c>
      <c r="E77" s="132" t="str">
        <f>VLOOKUP($A77,Startlist!$B:$H,7,FALSE)</f>
        <v>HONDA CIVIC</v>
      </c>
      <c r="F77" s="131">
        <f>IF(SUMIF('Puudete sisestamine'!$A:$A,$A77,'Puudete sisestamine'!$B:$B)&gt;0,SUMIF('Puudete sisestamine'!$A:$A,$A77,'Puudete sisestamine'!$B:$B),"")</f>
      </c>
      <c r="G77" s="131">
        <f>IF(SUMIF('Puudete sisestamine'!$A:$A,$A77,'Puudete sisestamine'!$C:$C)&gt;0,SUMIF('Puudete sisestamine'!$A:$A,$A77,'Puudete sisestamine'!$C:$C),"")</f>
      </c>
      <c r="H77" s="131">
        <f>IF(SUMIF('Puudete sisestamine'!$A:$A,$A77,'Puudete sisestamine'!$D:$D)&gt;0,SUMIF('Puudete sisestamine'!$A:$A,$A77,'Puudete sisestamine'!$D:$D),"")</f>
      </c>
      <c r="I77" s="131">
        <f>IF(SUMIF('Puudete sisestamine'!$A:$A,$A77,'Puudete sisestamine'!$E:$E)&gt;0,SUMIF('Puudete sisestamine'!$A:$A,$A77,'Puudete sisestamine'!$E:$E),"")</f>
      </c>
      <c r="J77" s="130">
        <f t="shared" si="1"/>
      </c>
    </row>
    <row r="78" spans="1:10" s="133" customFormat="1" ht="14.25" customHeight="1">
      <c r="A78" s="130">
        <v>72</v>
      </c>
      <c r="B78" s="131" t="str">
        <f>VLOOKUP($A78,Startlist!$B:$H,2,FALSE)</f>
        <v>SU</v>
      </c>
      <c r="C78" s="132" t="str">
        <f>VLOOKUP($A78,Startlist!$B:$H,3,FALSE)</f>
        <v>RUSLAN PLESHANOV</v>
      </c>
      <c r="D78" s="132" t="str">
        <f>VLOOKUP($A78,Startlist!$B:$H,4,FALSE)</f>
        <v>DARJA SHIROKOVA</v>
      </c>
      <c r="E78" s="132" t="str">
        <f>VLOOKUP($A78,Startlist!$B:$H,7,FALSE)</f>
        <v>AZLK 2140</v>
      </c>
      <c r="F78" s="131">
        <f>IF(SUMIF('Puudete sisestamine'!$A:$A,$A78,'Puudete sisestamine'!$B:$B)&gt;0,SUMIF('Puudete sisestamine'!$A:$A,$A78,'Puudete sisestamine'!$B:$B),"")</f>
      </c>
      <c r="G78" s="131">
        <f>IF(SUMIF('Puudete sisestamine'!$A:$A,$A78,'Puudete sisestamine'!$C:$C)&gt;0,SUMIF('Puudete sisestamine'!$A:$A,$A78,'Puudete sisestamine'!$C:$C),"")</f>
      </c>
      <c r="H78" s="131">
        <f>IF(SUMIF('Puudete sisestamine'!$A:$A,$A78,'Puudete sisestamine'!$D:$D)&gt;0,SUMIF('Puudete sisestamine'!$A:$A,$A78,'Puudete sisestamine'!$D:$D),"")</f>
      </c>
      <c r="I78" s="131">
        <f>IF(SUMIF('Puudete sisestamine'!$A:$A,$A78,'Puudete sisestamine'!$E:$E)&gt;0,SUMIF('Puudete sisestamine'!$A:$A,$A78,'Puudete sisestamine'!$E:$E),"")</f>
      </c>
      <c r="J78" s="130">
        <f t="shared" si="1"/>
      </c>
    </row>
    <row r="79" spans="1:10" s="133" customFormat="1" ht="14.25" customHeight="1">
      <c r="A79" s="130">
        <v>73</v>
      </c>
      <c r="B79" s="131" t="str">
        <f>VLOOKUP($A79,Startlist!$B:$H,2,FALSE)</f>
        <v>SU</v>
      </c>
      <c r="C79" s="132" t="str">
        <f>VLOOKUP($A79,Startlist!$B:$H,3,FALSE)</f>
        <v>OLAVI LAUPA</v>
      </c>
      <c r="D79" s="132" t="str">
        <f>VLOOKUP($A79,Startlist!$B:$H,4,FALSE)</f>
        <v>RAIN LAUPA</v>
      </c>
      <c r="E79" s="132" t="str">
        <f>VLOOKUP($A79,Startlist!$B:$H,7,FALSE)</f>
        <v>VAZ 2106</v>
      </c>
      <c r="F79" s="131">
        <f>IF(SUMIF('Puudete sisestamine'!$A:$A,$A79,'Puudete sisestamine'!$B:$B)&gt;0,SUMIF('Puudete sisestamine'!$A:$A,$A79,'Puudete sisestamine'!$B:$B),"")</f>
      </c>
      <c r="G79" s="131">
        <f>IF(SUMIF('Puudete sisestamine'!$A:$A,$A79,'Puudete sisestamine'!$C:$C)&gt;0,SUMIF('Puudete sisestamine'!$A:$A,$A79,'Puudete sisestamine'!$C:$C),"")</f>
      </c>
      <c r="H79" s="131">
        <f>IF(SUMIF('Puudete sisestamine'!$A:$A,$A79,'Puudete sisestamine'!$D:$D)&gt;0,SUMIF('Puudete sisestamine'!$A:$A,$A79,'Puudete sisestamine'!$D:$D),"")</f>
      </c>
      <c r="I79" s="131">
        <f>IF(SUMIF('Puudete sisestamine'!$A:$A,$A79,'Puudete sisestamine'!$E:$E)&gt;0,SUMIF('Puudete sisestamine'!$A:$A,$A79,'Puudete sisestamine'!$E:$E),"")</f>
      </c>
      <c r="J79" s="130">
        <f t="shared" si="1"/>
      </c>
    </row>
    <row r="80" spans="1:10" s="133" customFormat="1" ht="14.25" customHeight="1">
      <c r="A80" s="130">
        <v>74</v>
      </c>
      <c r="B80" s="131" t="str">
        <f>VLOOKUP($A80,Startlist!$B:$H,2,FALSE)</f>
        <v>MLL</v>
      </c>
      <c r="C80" s="132" t="str">
        <f>VLOOKUP($A80,Startlist!$B:$H,3,FALSE)</f>
        <v>VAHUR KELLAMOV</v>
      </c>
      <c r="D80" s="132" t="str">
        <f>VLOOKUP($A80,Startlist!$B:$H,4,FALSE)</f>
        <v>INDREK MÄESTU</v>
      </c>
      <c r="E80" s="132" t="str">
        <f>VLOOKUP($A80,Startlist!$B:$H,7,FALSE)</f>
        <v>VAZ 2101</v>
      </c>
      <c r="F80" s="131">
        <f>IF(SUMIF('Puudete sisestamine'!$A:$A,$A80,'Puudete sisestamine'!$B:$B)&gt;0,SUMIF('Puudete sisestamine'!$A:$A,$A80,'Puudete sisestamine'!$B:$B),"")</f>
      </c>
      <c r="G80" s="131">
        <f>IF(SUMIF('Puudete sisestamine'!$A:$A,$A80,'Puudete sisestamine'!$C:$C)&gt;0,SUMIF('Puudete sisestamine'!$A:$A,$A80,'Puudete sisestamine'!$C:$C),"")</f>
      </c>
      <c r="H80" s="131">
        <f>IF(SUMIF('Puudete sisestamine'!$A:$A,$A80,'Puudete sisestamine'!$D:$D)&gt;0,SUMIF('Puudete sisestamine'!$A:$A,$A80,'Puudete sisestamine'!$D:$D),"")</f>
      </c>
      <c r="I80" s="131">
        <f>IF(SUMIF('Puudete sisestamine'!$A:$A,$A80,'Puudete sisestamine'!$E:$E)&gt;0,SUMIF('Puudete sisestamine'!$A:$A,$A80,'Puudete sisestamine'!$E:$E),"")</f>
      </c>
      <c r="J80" s="130">
        <f t="shared" si="1"/>
      </c>
    </row>
    <row r="81" spans="1:10" s="133" customFormat="1" ht="14.25" customHeight="1">
      <c r="A81" s="130">
        <v>75</v>
      </c>
      <c r="B81" s="131" t="str">
        <f>VLOOKUP($A81,Startlist!$B:$H,2,FALSE)</f>
        <v>MLL</v>
      </c>
      <c r="C81" s="132" t="str">
        <f>VLOOKUP($A81,Startlist!$B:$H,3,FALSE)</f>
        <v>MARTIN TAAL</v>
      </c>
      <c r="D81" s="132" t="str">
        <f>VLOOKUP($A81,Startlist!$B:$H,4,FALSE)</f>
        <v>IVAR KALLASMAA</v>
      </c>
      <c r="E81" s="132" t="str">
        <f>VLOOKUP($A81,Startlist!$B:$H,7,FALSE)</f>
        <v>VAZ 2106</v>
      </c>
      <c r="F81" s="131">
        <f>IF(SUMIF('Puudete sisestamine'!$A:$A,$A81,'Puudete sisestamine'!$B:$B)&gt;0,SUMIF('Puudete sisestamine'!$A:$A,$A81,'Puudete sisestamine'!$B:$B),"")</f>
      </c>
      <c r="G81" s="131">
        <f>IF(SUMIF('Puudete sisestamine'!$A:$A,$A81,'Puudete sisestamine'!$C:$C)&gt;0,SUMIF('Puudete sisestamine'!$A:$A,$A81,'Puudete sisestamine'!$C:$C),"")</f>
      </c>
      <c r="H81" s="131">
        <f>IF(SUMIF('Puudete sisestamine'!$A:$A,$A81,'Puudete sisestamine'!$D:$D)&gt;0,SUMIF('Puudete sisestamine'!$A:$A,$A81,'Puudete sisestamine'!$D:$D),"")</f>
      </c>
      <c r="I81" s="131">
        <f>IF(SUMIF('Puudete sisestamine'!$A:$A,$A81,'Puudete sisestamine'!$E:$E)&gt;0,SUMIF('Puudete sisestamine'!$A:$A,$A81,'Puudete sisestamine'!$E:$E),"")</f>
      </c>
      <c r="J81" s="130">
        <f t="shared" si="1"/>
      </c>
    </row>
    <row r="82" spans="1:10" s="133" customFormat="1" ht="14.25" customHeight="1">
      <c r="A82" s="130">
        <v>76</v>
      </c>
      <c r="B82" s="131" t="str">
        <f>VLOOKUP($A82,Startlist!$B:$H,2,FALSE)</f>
        <v>2WV</v>
      </c>
      <c r="C82" s="132" t="str">
        <f>VLOOKUP($A82,Startlist!$B:$H,3,FALSE)</f>
        <v>TAUNO SAAPAR</v>
      </c>
      <c r="D82" s="132" t="str">
        <f>VLOOKUP($A82,Startlist!$B:$H,4,FALSE)</f>
        <v>MIHKEL KANGUR</v>
      </c>
      <c r="E82" s="132" t="str">
        <f>VLOOKUP($A82,Startlist!$B:$H,7,FALSE)</f>
        <v>BMW 316</v>
      </c>
      <c r="F82" s="131">
        <f>IF(SUMIF('Puudete sisestamine'!$A:$A,$A82,'Puudete sisestamine'!$B:$B)&gt;0,SUMIF('Puudete sisestamine'!$A:$A,$A82,'Puudete sisestamine'!$B:$B),"")</f>
      </c>
      <c r="G82" s="131">
        <f>IF(SUMIF('Puudete sisestamine'!$A:$A,$A82,'Puudete sisestamine'!$C:$C)&gt;0,SUMIF('Puudete sisestamine'!$A:$A,$A82,'Puudete sisestamine'!$C:$C),"")</f>
      </c>
      <c r="H82" s="131">
        <f>IF(SUMIF('Puudete sisestamine'!$A:$A,$A82,'Puudete sisestamine'!$D:$D)&gt;0,SUMIF('Puudete sisestamine'!$A:$A,$A82,'Puudete sisestamine'!$D:$D),"")</f>
      </c>
      <c r="I82" s="131">
        <f>IF(SUMIF('Puudete sisestamine'!$A:$A,$A82,'Puudete sisestamine'!$E:$E)&gt;0,SUMIF('Puudete sisestamine'!$A:$A,$A82,'Puudete sisestamine'!$E:$E),"")</f>
      </c>
      <c r="J82" s="130">
        <f t="shared" si="1"/>
      </c>
    </row>
    <row r="83" spans="1:10" s="133" customFormat="1" ht="14.25" customHeight="1">
      <c r="A83" s="130">
        <v>77</v>
      </c>
      <c r="B83" s="131" t="str">
        <f>VLOOKUP($A83,Startlist!$B:$H,2,FALSE)</f>
        <v>4WD</v>
      </c>
      <c r="C83" s="132" t="str">
        <f>VLOOKUP($A83,Startlist!$B:$H,3,FALSE)</f>
        <v>HEITI MITT</v>
      </c>
      <c r="D83" s="132" t="str">
        <f>VLOOKUP($A83,Startlist!$B:$H,4,FALSE)</f>
        <v>KADRI VARES</v>
      </c>
      <c r="E83" s="132" t="str">
        <f>VLOOKUP($A83,Startlist!$B:$H,7,FALSE)</f>
        <v>MITSUBISHI EVO X</v>
      </c>
      <c r="F83" s="131">
        <f>IF(SUMIF('Puudete sisestamine'!$A:$A,$A83,'Puudete sisestamine'!$B:$B)&gt;0,SUMIF('Puudete sisestamine'!$A:$A,$A83,'Puudete sisestamine'!$B:$B),"")</f>
      </c>
      <c r="G83" s="131">
        <f>IF(SUMIF('Puudete sisestamine'!$A:$A,$A83,'Puudete sisestamine'!$C:$C)&gt;0,SUMIF('Puudete sisestamine'!$A:$A,$A83,'Puudete sisestamine'!$C:$C),"")</f>
      </c>
      <c r="H83" s="131">
        <f>IF(SUMIF('Puudete sisestamine'!$A:$A,$A83,'Puudete sisestamine'!$D:$D)&gt;0,SUMIF('Puudete sisestamine'!$A:$A,$A83,'Puudete sisestamine'!$D:$D),"")</f>
      </c>
      <c r="I83" s="131">
        <f>IF(SUMIF('Puudete sisestamine'!$A:$A,$A83,'Puudete sisestamine'!$E:$E)&gt;0,SUMIF('Puudete sisestamine'!$A:$A,$A83,'Puudete sisestamine'!$E:$E),"")</f>
      </c>
      <c r="J83" s="130">
        <f t="shared" si="1"/>
      </c>
    </row>
    <row r="84" spans="1:10" s="133" customFormat="1" ht="14.25" customHeight="1">
      <c r="A84" s="130">
        <v>78</v>
      </c>
      <c r="B84" s="131" t="str">
        <f>VLOOKUP($A84,Startlist!$B:$H,2,FALSE)</f>
        <v>4WD</v>
      </c>
      <c r="C84" s="132" t="str">
        <f>VLOOKUP($A84,Startlist!$B:$H,3,FALSE)</f>
        <v>SIIM ZUKKER</v>
      </c>
      <c r="D84" s="132" t="str">
        <f>VLOOKUP($A84,Startlist!$B:$H,4,FALSE)</f>
        <v>MARGUS TEDER</v>
      </c>
      <c r="E84" s="132" t="str">
        <f>VLOOKUP($A84,Startlist!$B:$H,7,FALSE)</f>
        <v>MITSUBISHI LANCER EVO X</v>
      </c>
      <c r="F84" s="131">
        <f>IF(SUMIF('Puudete sisestamine'!$A:$A,$A84,'Puudete sisestamine'!$B:$B)&gt;0,SUMIF('Puudete sisestamine'!$A:$A,$A84,'Puudete sisestamine'!$B:$B),"")</f>
      </c>
      <c r="G84" s="131">
        <f>IF(SUMIF('Puudete sisestamine'!$A:$A,$A84,'Puudete sisestamine'!$C:$C)&gt;0,SUMIF('Puudete sisestamine'!$A:$A,$A84,'Puudete sisestamine'!$C:$C),"")</f>
        <v>10</v>
      </c>
      <c r="H84" s="131">
        <f>IF(SUMIF('Puudete sisestamine'!$A:$A,$A84,'Puudete sisestamine'!$D:$D)&gt;0,SUMIF('Puudete sisestamine'!$A:$A,$A84,'Puudete sisestamine'!$D:$D),"")</f>
      </c>
      <c r="I84" s="131">
        <f>IF(SUMIF('Puudete sisestamine'!$A:$A,$A84,'Puudete sisestamine'!$E:$E)&gt;0,SUMIF('Puudete sisestamine'!$A:$A,$A84,'Puudete sisestamine'!$E:$E),"")</f>
      </c>
      <c r="J84" s="130" t="str">
        <f t="shared" si="1"/>
        <v>0:10</v>
      </c>
    </row>
    <row r="85" spans="1:10" s="133" customFormat="1" ht="14.25" customHeight="1">
      <c r="A85" s="130">
        <v>79</v>
      </c>
      <c r="B85" s="131" t="str">
        <f>VLOOKUP($A85,Startlist!$B:$H,2,FALSE)</f>
        <v>4WD</v>
      </c>
      <c r="C85" s="132" t="str">
        <f>VLOOKUP($A85,Startlist!$B:$H,3,FALSE)</f>
        <v>ARE UURIMÄE</v>
      </c>
      <c r="D85" s="132" t="str">
        <f>VLOOKUP($A85,Startlist!$B:$H,4,FALSE)</f>
        <v>TANEL PAUT</v>
      </c>
      <c r="E85" s="132" t="str">
        <f>VLOOKUP($A85,Startlist!$B:$H,7,FALSE)</f>
        <v>SUBARU IMPREZA STI</v>
      </c>
      <c r="F85" s="131">
        <f>IF(SUMIF('Puudete sisestamine'!$A:$A,$A85,'Puudete sisestamine'!$B:$B)&gt;0,SUMIF('Puudete sisestamine'!$A:$A,$A85,'Puudete sisestamine'!$B:$B),"")</f>
      </c>
      <c r="G85" s="131">
        <f>IF(SUMIF('Puudete sisestamine'!$A:$A,$A85,'Puudete sisestamine'!$C:$C)&gt;0,SUMIF('Puudete sisestamine'!$A:$A,$A85,'Puudete sisestamine'!$C:$C),"")</f>
      </c>
      <c r="H85" s="131">
        <f>IF(SUMIF('Puudete sisestamine'!$A:$A,$A85,'Puudete sisestamine'!$D:$D)&gt;0,SUMIF('Puudete sisestamine'!$A:$A,$A85,'Puudete sisestamine'!$D:$D),"")</f>
      </c>
      <c r="I85" s="131">
        <f>IF(SUMIF('Puudete sisestamine'!$A:$A,$A85,'Puudete sisestamine'!$E:$E)&gt;0,SUMIF('Puudete sisestamine'!$A:$A,$A85,'Puudete sisestamine'!$E:$E),"")</f>
      </c>
      <c r="J85" s="130">
        <f t="shared" si="1"/>
      </c>
    </row>
    <row r="86" spans="1:10" s="133" customFormat="1" ht="14.25" customHeight="1">
      <c r="A86" s="130">
        <v>80</v>
      </c>
      <c r="B86" s="131" t="str">
        <f>VLOOKUP($A86,Startlist!$B:$H,2,FALSE)</f>
        <v>2WS</v>
      </c>
      <c r="C86" s="132" t="str">
        <f>VLOOKUP($A86,Startlist!$B:$H,3,FALSE)</f>
        <v>ARGO KUUTOK</v>
      </c>
      <c r="D86" s="132" t="str">
        <f>VLOOKUP($A86,Startlist!$B:$H,4,FALSE)</f>
        <v>ANTS UUSTALU</v>
      </c>
      <c r="E86" s="132" t="str">
        <f>VLOOKUP($A86,Startlist!$B:$H,7,FALSE)</f>
        <v>BMW COUPE</v>
      </c>
      <c r="F86" s="131">
        <f>IF(SUMIF('Puudete sisestamine'!$A:$A,$A86,'Puudete sisestamine'!$B:$B)&gt;0,SUMIF('Puudete sisestamine'!$A:$A,$A86,'Puudete sisestamine'!$B:$B),"")</f>
      </c>
      <c r="G86" s="131">
        <f>IF(SUMIF('Puudete sisestamine'!$A:$A,$A86,'Puudete sisestamine'!$C:$C)&gt;0,SUMIF('Puudete sisestamine'!$A:$A,$A86,'Puudete sisestamine'!$C:$C),"")</f>
      </c>
      <c r="H86" s="131">
        <f>IF(SUMIF('Puudete sisestamine'!$A:$A,$A86,'Puudete sisestamine'!$D:$D)&gt;0,SUMIF('Puudete sisestamine'!$A:$A,$A86,'Puudete sisestamine'!$D:$D),"")</f>
      </c>
      <c r="I86" s="131">
        <f>IF(SUMIF('Puudete sisestamine'!$A:$A,$A86,'Puudete sisestamine'!$E:$E)&gt;0,SUMIF('Puudete sisestamine'!$A:$A,$A86,'Puudete sisestamine'!$E:$E),"")</f>
      </c>
      <c r="J86" s="130">
        <f t="shared" si="1"/>
      </c>
    </row>
    <row r="87" spans="1:10" s="133" customFormat="1" ht="14.25" customHeight="1">
      <c r="A87" s="130">
        <v>81</v>
      </c>
      <c r="B87" s="131" t="str">
        <f>VLOOKUP($A87,Startlist!$B:$H,2,FALSE)</f>
        <v>2WS</v>
      </c>
      <c r="C87" s="132" t="str">
        <f>VLOOKUP($A87,Startlist!$B:$H,3,FALSE)</f>
        <v>ALARI LUNTS</v>
      </c>
      <c r="D87" s="132" t="str">
        <f>VLOOKUP($A87,Startlist!$B:$H,4,FALSE)</f>
        <v>KAUR TEDER</v>
      </c>
      <c r="E87" s="132" t="str">
        <f>VLOOKUP($A87,Startlist!$B:$H,7,FALSE)</f>
        <v>BMW 323</v>
      </c>
      <c r="F87" s="131">
        <f>IF(SUMIF('Puudete sisestamine'!$A:$A,$A87,'Puudete sisestamine'!$B:$B)&gt;0,SUMIF('Puudete sisestamine'!$A:$A,$A87,'Puudete sisestamine'!$B:$B),"")</f>
      </c>
      <c r="G87" s="131">
        <f>IF(SUMIF('Puudete sisestamine'!$A:$A,$A87,'Puudete sisestamine'!$C:$C)&gt;0,SUMIF('Puudete sisestamine'!$A:$A,$A87,'Puudete sisestamine'!$C:$C),"")</f>
      </c>
      <c r="H87" s="131">
        <f>IF(SUMIF('Puudete sisestamine'!$A:$A,$A87,'Puudete sisestamine'!$D:$D)&gt;0,SUMIF('Puudete sisestamine'!$A:$A,$A87,'Puudete sisestamine'!$D:$D),"")</f>
      </c>
      <c r="I87" s="131">
        <f>IF(SUMIF('Puudete sisestamine'!$A:$A,$A87,'Puudete sisestamine'!$E:$E)&gt;0,SUMIF('Puudete sisestamine'!$A:$A,$A87,'Puudete sisestamine'!$E:$E),"")</f>
      </c>
      <c r="J87" s="130">
        <f t="shared" si="1"/>
      </c>
    </row>
    <row r="88" spans="1:10" s="133" customFormat="1" ht="14.25" customHeight="1">
      <c r="A88" s="130">
        <v>82</v>
      </c>
      <c r="B88" s="131" t="str">
        <f>VLOOKUP($A88,Startlist!$B:$H,2,FALSE)</f>
        <v>2WS</v>
      </c>
      <c r="C88" s="132" t="str">
        <f>VLOOKUP($A88,Startlist!$B:$H,3,FALSE)</f>
        <v>RAIKO ARU</v>
      </c>
      <c r="D88" s="132" t="str">
        <f>VLOOKUP($A88,Startlist!$B:$H,4,FALSE)</f>
        <v>TAAVI TELLUS</v>
      </c>
      <c r="E88" s="132" t="str">
        <f>VLOOKUP($A88,Startlist!$B:$H,7,FALSE)</f>
        <v>BMW 320</v>
      </c>
      <c r="F88" s="131">
        <f>IF(SUMIF('Puudete sisestamine'!$A:$A,$A88,'Puudete sisestamine'!$B:$B)&gt;0,SUMIF('Puudete sisestamine'!$A:$A,$A88,'Puudete sisestamine'!$B:$B),"")</f>
      </c>
      <c r="G88" s="131">
        <f>IF(SUMIF('Puudete sisestamine'!$A:$A,$A88,'Puudete sisestamine'!$C:$C)&gt;0,SUMIF('Puudete sisestamine'!$A:$A,$A88,'Puudete sisestamine'!$C:$C),"")</f>
      </c>
      <c r="H88" s="131">
        <f>IF(SUMIF('Puudete sisestamine'!$A:$A,$A88,'Puudete sisestamine'!$D:$D)&gt;0,SUMIF('Puudete sisestamine'!$A:$A,$A88,'Puudete sisestamine'!$D:$D),"")</f>
      </c>
      <c r="I88" s="131">
        <f>IF(SUMIF('Puudete sisestamine'!$A:$A,$A88,'Puudete sisestamine'!$E:$E)&gt;0,SUMIF('Puudete sisestamine'!$A:$A,$A88,'Puudete sisestamine'!$E:$E),"")</f>
      </c>
      <c r="J88" s="130">
        <f t="shared" si="1"/>
      </c>
    </row>
    <row r="89" spans="1:10" s="133" customFormat="1" ht="14.25" customHeight="1">
      <c r="A89" s="130">
        <v>83</v>
      </c>
      <c r="B89" s="131" t="str">
        <f>VLOOKUP($A89,Startlist!$B:$H,2,FALSE)</f>
        <v>2WS</v>
      </c>
      <c r="C89" s="132" t="str">
        <f>VLOOKUP($A89,Startlist!$B:$H,3,FALSE)</f>
        <v>ALEKSANDR SEMET</v>
      </c>
      <c r="D89" s="132" t="str">
        <f>VLOOKUP($A89,Startlist!$B:$H,4,FALSE)</f>
        <v>INDREK VULF</v>
      </c>
      <c r="E89" s="132" t="str">
        <f>VLOOKUP($A89,Startlist!$B:$H,7,FALSE)</f>
        <v>BMW 325</v>
      </c>
      <c r="F89" s="131">
        <f>IF(SUMIF('Puudete sisestamine'!$A:$A,$A89,'Puudete sisestamine'!$B:$B)&gt;0,SUMIF('Puudete sisestamine'!$A:$A,$A89,'Puudete sisestamine'!$B:$B),"")</f>
      </c>
      <c r="G89" s="131">
        <f>IF(SUMIF('Puudete sisestamine'!$A:$A,$A89,'Puudete sisestamine'!$C:$C)&gt;0,SUMIF('Puudete sisestamine'!$A:$A,$A89,'Puudete sisestamine'!$C:$C),"")</f>
      </c>
      <c r="H89" s="131">
        <f>IF(SUMIF('Puudete sisestamine'!$A:$A,$A89,'Puudete sisestamine'!$D:$D)&gt;0,SUMIF('Puudete sisestamine'!$A:$A,$A89,'Puudete sisestamine'!$D:$D),"")</f>
      </c>
      <c r="I89" s="131">
        <f>IF(SUMIF('Puudete sisestamine'!$A:$A,$A89,'Puudete sisestamine'!$E:$E)&gt;0,SUMIF('Puudete sisestamine'!$A:$A,$A89,'Puudete sisestamine'!$E:$E),"")</f>
      </c>
      <c r="J89" s="130">
        <f t="shared" si="1"/>
      </c>
    </row>
    <row r="90" spans="1:10" s="133" customFormat="1" ht="14.25" customHeight="1">
      <c r="A90" s="130">
        <v>84</v>
      </c>
      <c r="B90" s="131" t="str">
        <f>VLOOKUP($A90,Startlist!$B:$H,2,FALSE)</f>
        <v>2WS</v>
      </c>
      <c r="C90" s="132" t="str">
        <f>VLOOKUP($A90,Startlist!$B:$H,3,FALSE)</f>
        <v>OLAVI PAJU</v>
      </c>
      <c r="D90" s="132" t="str">
        <f>VLOOKUP($A90,Startlist!$B:$H,4,FALSE)</f>
        <v>GERT UDUMÄE</v>
      </c>
      <c r="E90" s="132" t="str">
        <f>VLOOKUP($A90,Startlist!$B:$H,7,FALSE)</f>
        <v>BMW 320</v>
      </c>
      <c r="F90" s="131">
        <f>IF(SUMIF('Puudete sisestamine'!$A:$A,$A90,'Puudete sisestamine'!$B:$B)&gt;0,SUMIF('Puudete sisestamine'!$A:$A,$A90,'Puudete sisestamine'!$B:$B),"")</f>
      </c>
      <c r="G90" s="131">
        <f>IF(SUMIF('Puudete sisestamine'!$A:$A,$A90,'Puudete sisestamine'!$C:$C)&gt;0,SUMIF('Puudete sisestamine'!$A:$A,$A90,'Puudete sisestamine'!$C:$C),"")</f>
      </c>
      <c r="H90" s="131">
        <f>IF(SUMIF('Puudete sisestamine'!$A:$A,$A90,'Puudete sisestamine'!$D:$D)&gt;0,SUMIF('Puudete sisestamine'!$A:$A,$A90,'Puudete sisestamine'!$D:$D),"")</f>
      </c>
      <c r="I90" s="131">
        <f>IF(SUMIF('Puudete sisestamine'!$A:$A,$A90,'Puudete sisestamine'!$E:$E)&gt;0,SUMIF('Puudete sisestamine'!$A:$A,$A90,'Puudete sisestamine'!$E:$E),"")</f>
      </c>
      <c r="J90" s="130">
        <f t="shared" si="1"/>
      </c>
    </row>
    <row r="91" spans="1:10" s="133" customFormat="1" ht="14.25" customHeight="1">
      <c r="A91" s="130">
        <v>85</v>
      </c>
      <c r="B91" s="131" t="str">
        <f>VLOOKUP($A91,Startlist!$B:$H,2,FALSE)</f>
        <v>2WS</v>
      </c>
      <c r="C91" s="132" t="str">
        <f>VLOOKUP($A91,Startlist!$B:$H,3,FALSE)</f>
        <v>INGVAR ILD</v>
      </c>
      <c r="D91" s="132" t="str">
        <f>VLOOKUP($A91,Startlist!$B:$H,4,FALSE)</f>
        <v>ALVAR ILD</v>
      </c>
      <c r="E91" s="132" t="str">
        <f>VLOOKUP($A91,Startlist!$B:$H,7,FALSE)</f>
        <v>BMW 320</v>
      </c>
      <c r="F91" s="131">
        <f>IF(SUMIF('Puudete sisestamine'!$A:$A,$A91,'Puudete sisestamine'!$B:$B)&gt;0,SUMIF('Puudete sisestamine'!$A:$A,$A91,'Puudete sisestamine'!$B:$B),"")</f>
      </c>
      <c r="G91" s="131">
        <f>IF(SUMIF('Puudete sisestamine'!$A:$A,$A91,'Puudete sisestamine'!$C:$C)&gt;0,SUMIF('Puudete sisestamine'!$A:$A,$A91,'Puudete sisestamine'!$C:$C),"")</f>
      </c>
      <c r="H91" s="131">
        <f>IF(SUMIF('Puudete sisestamine'!$A:$A,$A91,'Puudete sisestamine'!$D:$D)&gt;0,SUMIF('Puudete sisestamine'!$A:$A,$A91,'Puudete sisestamine'!$D:$D),"")</f>
      </c>
      <c r="I91" s="131">
        <f>IF(SUMIF('Puudete sisestamine'!$A:$A,$A91,'Puudete sisestamine'!$E:$E)&gt;0,SUMIF('Puudete sisestamine'!$A:$A,$A91,'Puudete sisestamine'!$E:$E),"")</f>
      </c>
      <c r="J91" s="130">
        <f aca="true" t="shared" si="2" ref="J91:J111">IF(SUM(F91:I91)=0,"",INT(SUM(F91:I91)/60)&amp;":"&amp;(SUM(F91:I91)-INT(SUM(F91:I91)/60)*60))</f>
      </c>
    </row>
    <row r="92" spans="1:10" s="133" customFormat="1" ht="14.25" customHeight="1">
      <c r="A92" s="130">
        <v>86</v>
      </c>
      <c r="B92" s="131" t="str">
        <f>VLOOKUP($A92,Startlist!$B:$H,2,FALSE)</f>
        <v>2WS</v>
      </c>
      <c r="C92" s="132" t="str">
        <f>VLOOKUP($A92,Startlist!$B:$H,3,FALSE)</f>
        <v>RASMUS VESILOO</v>
      </c>
      <c r="D92" s="132" t="str">
        <f>VLOOKUP($A92,Startlist!$B:$H,4,FALSE)</f>
        <v>MADIS VAIDLO</v>
      </c>
      <c r="E92" s="132" t="str">
        <f>VLOOKUP($A92,Startlist!$B:$H,7,FALSE)</f>
        <v>BMW 352I</v>
      </c>
      <c r="F92" s="131">
        <f>IF(SUMIF('Puudete sisestamine'!$A:$A,$A92,'Puudete sisestamine'!$B:$B)&gt;0,SUMIF('Puudete sisestamine'!$A:$A,$A92,'Puudete sisestamine'!$B:$B),"")</f>
      </c>
      <c r="G92" s="131">
        <f>IF(SUMIF('Puudete sisestamine'!$A:$A,$A92,'Puudete sisestamine'!$C:$C)&gt;0,SUMIF('Puudete sisestamine'!$A:$A,$A92,'Puudete sisestamine'!$C:$C),"")</f>
      </c>
      <c r="H92" s="131">
        <f>IF(SUMIF('Puudete sisestamine'!$A:$A,$A92,'Puudete sisestamine'!$D:$D)&gt;0,SUMIF('Puudete sisestamine'!$A:$A,$A92,'Puudete sisestamine'!$D:$D),"")</f>
      </c>
      <c r="I92" s="131">
        <f>IF(SUMIF('Puudete sisestamine'!$A:$A,$A92,'Puudete sisestamine'!$E:$E)&gt;0,SUMIF('Puudete sisestamine'!$A:$A,$A92,'Puudete sisestamine'!$E:$E),"")</f>
      </c>
      <c r="J92" s="130">
        <f t="shared" si="2"/>
      </c>
    </row>
    <row r="93" spans="1:10" s="133" customFormat="1" ht="14.25" customHeight="1">
      <c r="A93" s="130">
        <v>87</v>
      </c>
      <c r="B93" s="131" t="str">
        <f>VLOOKUP($A93,Startlist!$B:$H,2,FALSE)</f>
        <v>2WS</v>
      </c>
      <c r="C93" s="132" t="str">
        <f>VLOOKUP($A93,Startlist!$B:$H,3,FALSE)</f>
        <v>ALEKSANDER STRELKOV</v>
      </c>
      <c r="D93" s="132" t="str">
        <f>VLOOKUP($A93,Startlist!$B:$H,4,FALSE)</f>
        <v>MEIGO VENE</v>
      </c>
      <c r="E93" s="132" t="str">
        <f>VLOOKUP($A93,Startlist!$B:$H,7,FALSE)</f>
        <v>BMW 316</v>
      </c>
      <c r="F93" s="131">
        <f>IF(SUMIF('Puudete sisestamine'!$A:$A,$A93,'Puudete sisestamine'!$B:$B)&gt;0,SUMIF('Puudete sisestamine'!$A:$A,$A93,'Puudete sisestamine'!$B:$B),"")</f>
      </c>
      <c r="G93" s="131">
        <f>IF(SUMIF('Puudete sisestamine'!$A:$A,$A93,'Puudete sisestamine'!$C:$C)&gt;0,SUMIF('Puudete sisestamine'!$A:$A,$A93,'Puudete sisestamine'!$C:$C),"")</f>
      </c>
      <c r="H93" s="131">
        <f>IF(SUMIF('Puudete sisestamine'!$A:$A,$A93,'Puudete sisestamine'!$D:$D)&gt;0,SUMIF('Puudete sisestamine'!$A:$A,$A93,'Puudete sisestamine'!$D:$D),"")</f>
      </c>
      <c r="I93" s="131">
        <f>IF(SUMIF('Puudete sisestamine'!$A:$A,$A93,'Puudete sisestamine'!$E:$E)&gt;0,SUMIF('Puudete sisestamine'!$A:$A,$A93,'Puudete sisestamine'!$E:$E),"")</f>
      </c>
      <c r="J93" s="130">
        <f t="shared" si="2"/>
      </c>
    </row>
    <row r="94" spans="1:10" s="133" customFormat="1" ht="14.25" customHeight="1">
      <c r="A94" s="130">
        <v>88</v>
      </c>
      <c r="B94" s="131" t="e">
        <f>VLOOKUP($A94,Startlist!$B:$H,2,FALSE)</f>
        <v>#N/A</v>
      </c>
      <c r="C94" s="132" t="e">
        <f>VLOOKUP($A94,Startlist!$B:$H,3,FALSE)</f>
        <v>#N/A</v>
      </c>
      <c r="D94" s="132" t="e">
        <f>VLOOKUP($A94,Startlist!$B:$H,4,FALSE)</f>
        <v>#N/A</v>
      </c>
      <c r="E94" s="132" t="e">
        <f>VLOOKUP($A94,Startlist!$B:$H,7,FALSE)</f>
        <v>#N/A</v>
      </c>
      <c r="F94" s="131">
        <f>IF(SUMIF('Puudete sisestamine'!$A:$A,$A94,'Puudete sisestamine'!$B:$B)&gt;0,SUMIF('Puudete sisestamine'!$A:$A,$A94,'Puudete sisestamine'!$B:$B),"")</f>
      </c>
      <c r="G94" s="131">
        <f>IF(SUMIF('Puudete sisestamine'!$A:$A,$A94,'Puudete sisestamine'!$C:$C)&gt;0,SUMIF('Puudete sisestamine'!$A:$A,$A94,'Puudete sisestamine'!$C:$C),"")</f>
      </c>
      <c r="H94" s="131">
        <f>IF(SUMIF('Puudete sisestamine'!$A:$A,$A94,'Puudete sisestamine'!$D:$D)&gt;0,SUMIF('Puudete sisestamine'!$A:$A,$A94,'Puudete sisestamine'!$D:$D),"")</f>
      </c>
      <c r="I94" s="131">
        <f>IF(SUMIF('Puudete sisestamine'!$A:$A,$A94,'Puudete sisestamine'!$E:$E)&gt;0,SUMIF('Puudete sisestamine'!$A:$A,$A94,'Puudete sisestamine'!$E:$E),"")</f>
      </c>
      <c r="J94" s="130">
        <f t="shared" si="2"/>
      </c>
    </row>
    <row r="95" spans="1:10" s="133" customFormat="1" ht="14.25" customHeight="1">
      <c r="A95" s="130">
        <v>89</v>
      </c>
      <c r="B95" s="131" t="str">
        <f>VLOOKUP($A95,Startlist!$B:$H,2,FALSE)</f>
        <v>2WS</v>
      </c>
      <c r="C95" s="132" t="str">
        <f>VLOOKUP($A95,Startlist!$B:$H,3,FALSE)</f>
        <v>MARTI HALLING</v>
      </c>
      <c r="D95" s="132" t="str">
        <f>VLOOKUP($A95,Startlist!$B:$H,4,FALSE)</f>
        <v>REIJO KÜBARSEPP</v>
      </c>
      <c r="E95" s="132" t="str">
        <f>VLOOKUP($A95,Startlist!$B:$H,7,FALSE)</f>
        <v>HONDA CIVIC</v>
      </c>
      <c r="F95" s="131">
        <f>IF(SUMIF('Puudete sisestamine'!$A:$A,$A95,'Puudete sisestamine'!$B:$B)&gt;0,SUMIF('Puudete sisestamine'!$A:$A,$A95,'Puudete sisestamine'!$B:$B),"")</f>
      </c>
      <c r="G95" s="131">
        <f>IF(SUMIF('Puudete sisestamine'!$A:$A,$A95,'Puudete sisestamine'!$C:$C)&gt;0,SUMIF('Puudete sisestamine'!$A:$A,$A95,'Puudete sisestamine'!$C:$C),"")</f>
        <v>10</v>
      </c>
      <c r="H95" s="131">
        <f>IF(SUMIF('Puudete sisestamine'!$A:$A,$A95,'Puudete sisestamine'!$D:$D)&gt;0,SUMIF('Puudete sisestamine'!$A:$A,$A95,'Puudete sisestamine'!$D:$D),"")</f>
      </c>
      <c r="I95" s="131">
        <f>IF(SUMIF('Puudete sisestamine'!$A:$A,$A95,'Puudete sisestamine'!$E:$E)&gt;0,SUMIF('Puudete sisestamine'!$A:$A,$A95,'Puudete sisestamine'!$E:$E),"")</f>
      </c>
      <c r="J95" s="130" t="str">
        <f t="shared" si="2"/>
        <v>0:10</v>
      </c>
    </row>
    <row r="96" spans="1:10" s="133" customFormat="1" ht="14.25" customHeight="1">
      <c r="A96" s="130">
        <v>90</v>
      </c>
      <c r="B96" s="131" t="str">
        <f>VLOOKUP($A96,Startlist!$B:$H,2,FALSE)</f>
        <v>2WS</v>
      </c>
      <c r="C96" s="132" t="str">
        <f>VLOOKUP($A96,Startlist!$B:$H,3,FALSE)</f>
        <v>INDREK TAMMEL</v>
      </c>
      <c r="D96" s="132" t="str">
        <f>VLOOKUP($A96,Startlist!$B:$H,4,FALSE)</f>
        <v>KAIRIN TAMMEL</v>
      </c>
      <c r="E96" s="132" t="str">
        <f>VLOOKUP($A96,Startlist!$B:$H,7,FALSE)</f>
        <v>FORD ESCORT</v>
      </c>
      <c r="F96" s="131">
        <f>IF(SUMIF('Puudete sisestamine'!$A:$A,$A96,'Puudete sisestamine'!$B:$B)&gt;0,SUMIF('Puudete sisestamine'!$A:$A,$A96,'Puudete sisestamine'!$B:$B),"")</f>
      </c>
      <c r="G96" s="131">
        <f>IF(SUMIF('Puudete sisestamine'!$A:$A,$A96,'Puudete sisestamine'!$C:$C)&gt;0,SUMIF('Puudete sisestamine'!$A:$A,$A96,'Puudete sisestamine'!$C:$C),"")</f>
        <v>10</v>
      </c>
      <c r="H96" s="131">
        <f>IF(SUMIF('Puudete sisestamine'!$A:$A,$A96,'Puudete sisestamine'!$D:$D)&gt;0,SUMIF('Puudete sisestamine'!$A:$A,$A96,'Puudete sisestamine'!$D:$D),"")</f>
      </c>
      <c r="I96" s="131">
        <f>IF(SUMIF('Puudete sisestamine'!$A:$A,$A96,'Puudete sisestamine'!$E:$E)&gt;0,SUMIF('Puudete sisestamine'!$A:$A,$A96,'Puudete sisestamine'!$E:$E),"")</f>
      </c>
      <c r="J96" s="130" t="str">
        <f t="shared" si="2"/>
        <v>0:10</v>
      </c>
    </row>
    <row r="97" spans="1:10" ht="14.25" customHeight="1">
      <c r="A97" s="130">
        <v>91</v>
      </c>
      <c r="B97" s="131" t="str">
        <f>VLOOKUP($A97,Startlist!$B:$H,2,FALSE)</f>
        <v>2WV</v>
      </c>
      <c r="C97" s="132" t="str">
        <f>VLOOKUP($A97,Startlist!$B:$H,3,FALSE)</f>
        <v>PRIIT SEIRE</v>
      </c>
      <c r="D97" s="132" t="str">
        <f>VLOOKUP($A97,Startlist!$B:$H,4,FALSE)</f>
        <v>MAARJA KAUGE</v>
      </c>
      <c r="E97" s="132" t="str">
        <f>VLOOKUP($A97,Startlist!$B:$H,7,FALSE)</f>
        <v>MITSUBISHI COLT</v>
      </c>
      <c r="F97" s="131">
        <f>IF(SUMIF('Puudete sisestamine'!$A:$A,$A97,'Puudete sisestamine'!$B:$B)&gt;0,SUMIF('Puudete sisestamine'!$A:$A,$A97,'Puudete sisestamine'!$B:$B),"")</f>
      </c>
      <c r="G97" s="131">
        <f>IF(SUMIF('Puudete sisestamine'!$A:$A,$A97,'Puudete sisestamine'!$C:$C)&gt;0,SUMIF('Puudete sisestamine'!$A:$A,$A97,'Puudete sisestamine'!$C:$C),"")</f>
        <v>10</v>
      </c>
      <c r="H97" s="131">
        <f>IF(SUMIF('Puudete sisestamine'!$A:$A,$A97,'Puudete sisestamine'!$D:$D)&gt;0,SUMIF('Puudete sisestamine'!$A:$A,$A97,'Puudete sisestamine'!$D:$D),"")</f>
      </c>
      <c r="I97" s="131">
        <f>IF(SUMIF('Puudete sisestamine'!$A:$A,$A97,'Puudete sisestamine'!$E:$E)&gt;0,SUMIF('Puudete sisestamine'!$A:$A,$A97,'Puudete sisestamine'!$E:$E),"")</f>
      </c>
      <c r="J97" s="130" t="str">
        <f t="shared" si="2"/>
        <v>0:10</v>
      </c>
    </row>
    <row r="98" spans="1:10" ht="14.25" customHeight="1">
      <c r="A98" s="130">
        <v>92</v>
      </c>
      <c r="B98" s="131" t="str">
        <f>VLOOKUP($A98,Startlist!$B:$H,2,FALSE)</f>
        <v>2WV</v>
      </c>
      <c r="C98" s="132" t="str">
        <f>VLOOKUP($A98,Startlist!$B:$H,3,FALSE)</f>
        <v>KEN LIIVRAND</v>
      </c>
      <c r="D98" s="132" t="str">
        <f>VLOOKUP($A98,Startlist!$B:$H,4,FALSE)</f>
        <v>TRISTAN LOSSMANN</v>
      </c>
      <c r="E98" s="132" t="str">
        <f>VLOOKUP($A98,Startlist!$B:$H,7,FALSE)</f>
        <v>VOLKSWAGEN GOLF GTI</v>
      </c>
      <c r="F98" s="131">
        <f>IF(SUMIF('Puudete sisestamine'!$A:$A,$A98,'Puudete sisestamine'!$B:$B)&gt;0,SUMIF('Puudete sisestamine'!$A:$A,$A98,'Puudete sisestamine'!$B:$B),"")</f>
      </c>
      <c r="G98" s="131">
        <f>IF(SUMIF('Puudete sisestamine'!$A:$A,$A98,'Puudete sisestamine'!$C:$C)&gt;0,SUMIF('Puudete sisestamine'!$A:$A,$A98,'Puudete sisestamine'!$C:$C),"")</f>
        <v>20</v>
      </c>
      <c r="H98" s="131">
        <f>IF(SUMIF('Puudete sisestamine'!$A:$A,$A98,'Puudete sisestamine'!$D:$D)&gt;0,SUMIF('Puudete sisestamine'!$A:$A,$A98,'Puudete sisestamine'!$D:$D),"")</f>
      </c>
      <c r="I98" s="131">
        <f>IF(SUMIF('Puudete sisestamine'!$A:$A,$A98,'Puudete sisestamine'!$E:$E)&gt;0,SUMIF('Puudete sisestamine'!$A:$A,$A98,'Puudete sisestamine'!$E:$E),"")</f>
      </c>
      <c r="J98" s="130" t="str">
        <f t="shared" si="2"/>
        <v>0:20</v>
      </c>
    </row>
    <row r="99" spans="1:10" ht="14.25" customHeight="1">
      <c r="A99" s="130">
        <v>93</v>
      </c>
      <c r="B99" s="131" t="str">
        <f>VLOOKUP($A99,Startlist!$B:$H,2,FALSE)</f>
        <v>2WV</v>
      </c>
      <c r="C99" s="132" t="str">
        <f>VLOOKUP($A99,Startlist!$B:$H,3,FALSE)</f>
        <v>TARGO PAJUR</v>
      </c>
      <c r="D99" s="132" t="str">
        <f>VLOOKUP($A99,Startlist!$B:$H,4,FALSE)</f>
        <v>SIIM KÄSIK</v>
      </c>
      <c r="E99" s="132" t="str">
        <f>VLOOKUP($A99,Startlist!$B:$H,7,FALSE)</f>
        <v>HONDA CIVIC</v>
      </c>
      <c r="F99" s="131">
        <f>IF(SUMIF('Puudete sisestamine'!$A:$A,$A99,'Puudete sisestamine'!$B:$B)&gt;0,SUMIF('Puudete sisestamine'!$A:$A,$A99,'Puudete sisestamine'!$B:$B),"")</f>
      </c>
      <c r="G99" s="131">
        <f>IF(SUMIF('Puudete sisestamine'!$A:$A,$A99,'Puudete sisestamine'!$C:$C)&gt;0,SUMIF('Puudete sisestamine'!$A:$A,$A99,'Puudete sisestamine'!$C:$C),"")</f>
      </c>
      <c r="H99" s="131">
        <f>IF(SUMIF('Puudete sisestamine'!$A:$A,$A99,'Puudete sisestamine'!$D:$D)&gt;0,SUMIF('Puudete sisestamine'!$A:$A,$A99,'Puudete sisestamine'!$D:$D),"")</f>
      </c>
      <c r="I99" s="131">
        <f>IF(SUMIF('Puudete sisestamine'!$A:$A,$A99,'Puudete sisestamine'!$E:$E)&gt;0,SUMIF('Puudete sisestamine'!$A:$A,$A99,'Puudete sisestamine'!$E:$E),"")</f>
      </c>
      <c r="J99" s="130">
        <f t="shared" si="2"/>
      </c>
    </row>
    <row r="100" spans="1:10" ht="14.25" customHeight="1">
      <c r="A100" s="130">
        <v>94</v>
      </c>
      <c r="B100" s="131" t="str">
        <f>VLOOKUP($A100,Startlist!$B:$H,2,FALSE)</f>
        <v>2WV</v>
      </c>
      <c r="C100" s="132" t="str">
        <f>VLOOKUP($A100,Startlist!$B:$H,3,FALSE)</f>
        <v>KAIDO MÄRSS</v>
      </c>
      <c r="D100" s="132" t="str">
        <f>VLOOKUP($A100,Startlist!$B:$H,4,FALSE)</f>
        <v>SANDER KLISS</v>
      </c>
      <c r="E100" s="132" t="str">
        <f>VLOOKUP($A100,Startlist!$B:$H,7,FALSE)</f>
        <v>VOLKSWAGEN GOLF</v>
      </c>
      <c r="F100" s="131">
        <f>IF(SUMIF('Puudete sisestamine'!$A:$A,$A100,'Puudete sisestamine'!$B:$B)&gt;0,SUMIF('Puudete sisestamine'!$A:$A,$A100,'Puudete sisestamine'!$B:$B),"")</f>
      </c>
      <c r="G100" s="131">
        <f>IF(SUMIF('Puudete sisestamine'!$A:$A,$A100,'Puudete sisestamine'!$C:$C)&gt;0,SUMIF('Puudete sisestamine'!$A:$A,$A100,'Puudete sisestamine'!$C:$C),"")</f>
      </c>
      <c r="H100" s="131">
        <f>IF(SUMIF('Puudete sisestamine'!$A:$A,$A100,'Puudete sisestamine'!$D:$D)&gt;0,SUMIF('Puudete sisestamine'!$A:$A,$A100,'Puudete sisestamine'!$D:$D),"")</f>
      </c>
      <c r="I100" s="131">
        <f>IF(SUMIF('Puudete sisestamine'!$A:$A,$A100,'Puudete sisestamine'!$E:$E)&gt;0,SUMIF('Puudete sisestamine'!$A:$A,$A100,'Puudete sisestamine'!$E:$E),"")</f>
      </c>
      <c r="J100" s="130">
        <f t="shared" si="2"/>
      </c>
    </row>
    <row r="101" spans="1:10" ht="14.25" customHeight="1">
      <c r="A101" s="130">
        <v>95</v>
      </c>
      <c r="B101" s="131" t="str">
        <f>VLOOKUP($A101,Startlist!$B:$H,2,FALSE)</f>
        <v>2WV</v>
      </c>
      <c r="C101" s="132" t="str">
        <f>VLOOKUP($A101,Startlist!$B:$H,3,FALSE)</f>
        <v>JAAN ILISTOM</v>
      </c>
      <c r="D101" s="132" t="str">
        <f>VLOOKUP($A101,Startlist!$B:$H,4,FALSE)</f>
        <v>AKSEL SULU</v>
      </c>
      <c r="E101" s="132" t="str">
        <f>VLOOKUP($A101,Startlist!$B:$H,7,FALSE)</f>
        <v>HONDA CIVIC</v>
      </c>
      <c r="F101" s="131">
        <f>IF(SUMIF('Puudete sisestamine'!$A:$A,$A101,'Puudete sisestamine'!$B:$B)&gt;0,SUMIF('Puudete sisestamine'!$A:$A,$A101,'Puudete sisestamine'!$B:$B),"")</f>
      </c>
      <c r="G101" s="131">
        <f>IF(SUMIF('Puudete sisestamine'!$A:$A,$A101,'Puudete sisestamine'!$C:$C)&gt;0,SUMIF('Puudete sisestamine'!$A:$A,$A101,'Puudete sisestamine'!$C:$C),"")</f>
        <v>10</v>
      </c>
      <c r="H101" s="131">
        <f>IF(SUMIF('Puudete sisestamine'!$A:$A,$A101,'Puudete sisestamine'!$D:$D)&gt;0,SUMIF('Puudete sisestamine'!$A:$A,$A101,'Puudete sisestamine'!$D:$D),"")</f>
      </c>
      <c r="I101" s="131">
        <f>IF(SUMIF('Puudete sisestamine'!$A:$A,$A101,'Puudete sisestamine'!$E:$E)&gt;0,SUMIF('Puudete sisestamine'!$A:$A,$A101,'Puudete sisestamine'!$E:$E),"")</f>
      </c>
      <c r="J101" s="130" t="str">
        <f t="shared" si="2"/>
        <v>0:10</v>
      </c>
    </row>
    <row r="102" spans="1:10" ht="14.25" customHeight="1">
      <c r="A102" s="130">
        <v>96</v>
      </c>
      <c r="B102" s="131" t="str">
        <f>VLOOKUP($A102,Startlist!$B:$H,2,FALSE)</f>
        <v>2WV</v>
      </c>
      <c r="C102" s="132" t="str">
        <f>VLOOKUP($A102,Startlist!$B:$H,3,FALSE)</f>
        <v>GEILO VALDMANN</v>
      </c>
      <c r="D102" s="132" t="str">
        <f>VLOOKUP($A102,Startlist!$B:$H,4,FALSE)</f>
        <v>MART LOITJÄRV</v>
      </c>
      <c r="E102" s="132" t="str">
        <f>VLOOKUP($A102,Startlist!$B:$H,7,FALSE)</f>
        <v>HONDA CIVIC</v>
      </c>
      <c r="F102" s="131">
        <f>IF(SUMIF('Puudete sisestamine'!$A:$A,$A102,'Puudete sisestamine'!$B:$B)&gt;0,SUMIF('Puudete sisestamine'!$A:$A,$A102,'Puudete sisestamine'!$B:$B),"")</f>
      </c>
      <c r="G102" s="131">
        <f>IF(SUMIF('Puudete sisestamine'!$A:$A,$A102,'Puudete sisestamine'!$C:$C)&gt;0,SUMIF('Puudete sisestamine'!$A:$A,$A102,'Puudete sisestamine'!$C:$C),"")</f>
      </c>
      <c r="H102" s="131">
        <f>IF(SUMIF('Puudete sisestamine'!$A:$A,$A102,'Puudete sisestamine'!$D:$D)&gt;0,SUMIF('Puudete sisestamine'!$A:$A,$A102,'Puudete sisestamine'!$D:$D),"")</f>
      </c>
      <c r="I102" s="131">
        <f>IF(SUMIF('Puudete sisestamine'!$A:$A,$A102,'Puudete sisestamine'!$E:$E)&gt;0,SUMIF('Puudete sisestamine'!$A:$A,$A102,'Puudete sisestamine'!$E:$E),"")</f>
      </c>
      <c r="J102" s="130">
        <f t="shared" si="2"/>
      </c>
    </row>
    <row r="103" spans="1:10" ht="14.25" customHeight="1">
      <c r="A103" s="130">
        <v>97</v>
      </c>
      <c r="B103" s="131" t="str">
        <f>VLOOKUP($A103,Startlist!$B:$H,2,FALSE)</f>
        <v>2WV</v>
      </c>
      <c r="C103" s="132" t="str">
        <f>VLOOKUP($A103,Startlist!$B:$H,3,FALSE)</f>
        <v>MIHHAIL BORUNOV</v>
      </c>
      <c r="D103" s="132" t="str">
        <f>VLOOKUP($A103,Startlist!$B:$H,4,FALSE)</f>
        <v>KAROL KARINO</v>
      </c>
      <c r="E103" s="132" t="str">
        <f>VLOOKUP($A103,Startlist!$B:$H,7,FALSE)</f>
        <v>BMW 318TI</v>
      </c>
      <c r="F103" s="131">
        <f>IF(SUMIF('Puudete sisestamine'!$A:$A,$A103,'Puudete sisestamine'!$B:$B)&gt;0,SUMIF('Puudete sisestamine'!$A:$A,$A103,'Puudete sisestamine'!$B:$B),"")</f>
      </c>
      <c r="G103" s="131">
        <f>IF(SUMIF('Puudete sisestamine'!$A:$A,$A103,'Puudete sisestamine'!$C:$C)&gt;0,SUMIF('Puudete sisestamine'!$A:$A,$A103,'Puudete sisestamine'!$C:$C),"")</f>
      </c>
      <c r="H103" s="131">
        <f>IF(SUMIF('Puudete sisestamine'!$A:$A,$A103,'Puudete sisestamine'!$D:$D)&gt;0,SUMIF('Puudete sisestamine'!$A:$A,$A103,'Puudete sisestamine'!$D:$D),"")</f>
      </c>
      <c r="I103" s="131">
        <f>IF(SUMIF('Puudete sisestamine'!$A:$A,$A103,'Puudete sisestamine'!$E:$E)&gt;0,SUMIF('Puudete sisestamine'!$A:$A,$A103,'Puudete sisestamine'!$E:$E),"")</f>
      </c>
      <c r="J103" s="130">
        <f t="shared" si="2"/>
      </c>
    </row>
    <row r="104" spans="1:10" ht="14.25" customHeight="1">
      <c r="A104" s="130">
        <v>98</v>
      </c>
      <c r="B104" s="131" t="str">
        <f>VLOOKUP($A104,Startlist!$B:$H,2,FALSE)</f>
        <v>MLL</v>
      </c>
      <c r="C104" s="132" t="str">
        <f>VLOOKUP($A104,Startlist!$B:$H,3,FALSE)</f>
        <v>SILVER SIIVELT</v>
      </c>
      <c r="D104" s="132" t="str">
        <f>VLOOKUP($A104,Startlist!$B:$H,4,FALSE)</f>
        <v>IMRE JELLE</v>
      </c>
      <c r="E104" s="132" t="str">
        <f>VLOOKUP($A104,Startlist!$B:$H,7,FALSE)</f>
        <v>AZLK 2140</v>
      </c>
      <c r="F104" s="131">
        <f>IF(SUMIF('Puudete sisestamine'!$A:$A,$A104,'Puudete sisestamine'!$B:$B)&gt;0,SUMIF('Puudete sisestamine'!$A:$A,$A104,'Puudete sisestamine'!$B:$B),"")</f>
      </c>
      <c r="G104" s="131">
        <f>IF(SUMIF('Puudete sisestamine'!$A:$A,$A104,'Puudete sisestamine'!$C:$C)&gt;0,SUMIF('Puudete sisestamine'!$A:$A,$A104,'Puudete sisestamine'!$C:$C),"")</f>
      </c>
      <c r="H104" s="131">
        <f>IF(SUMIF('Puudete sisestamine'!$A:$A,$A104,'Puudete sisestamine'!$D:$D)&gt;0,SUMIF('Puudete sisestamine'!$A:$A,$A104,'Puudete sisestamine'!$D:$D),"")</f>
      </c>
      <c r="I104" s="131">
        <f>IF(SUMIF('Puudete sisestamine'!$A:$A,$A104,'Puudete sisestamine'!$E:$E)&gt;0,SUMIF('Puudete sisestamine'!$A:$A,$A104,'Puudete sisestamine'!$E:$E),"")</f>
      </c>
      <c r="J104" s="130">
        <f t="shared" si="2"/>
      </c>
    </row>
    <row r="105" spans="1:10" ht="14.25" customHeight="1">
      <c r="A105" s="130">
        <v>99</v>
      </c>
      <c r="B105" s="131" t="str">
        <f>VLOOKUP($A105,Startlist!$B:$H,2,FALSE)</f>
        <v>SU</v>
      </c>
      <c r="C105" s="132" t="str">
        <f>VLOOKUP($A105,Startlist!$B:$H,3,FALSE)</f>
        <v>JAN SEIRE</v>
      </c>
      <c r="D105" s="132" t="str">
        <f>VLOOKUP($A105,Startlist!$B:$H,4,FALSE)</f>
        <v>OLIVER SEIRE</v>
      </c>
      <c r="E105" s="132" t="str">
        <f>VLOOKUP($A105,Startlist!$B:$H,7,FALSE)</f>
        <v>VAZ 21011</v>
      </c>
      <c r="F105" s="131">
        <f>IF(SUMIF('Puudete sisestamine'!$A:$A,$A105,'Puudete sisestamine'!$B:$B)&gt;0,SUMIF('Puudete sisestamine'!$A:$A,$A105,'Puudete sisestamine'!$B:$B),"")</f>
      </c>
      <c r="G105" s="131">
        <f>IF(SUMIF('Puudete sisestamine'!$A:$A,$A105,'Puudete sisestamine'!$C:$C)&gt;0,SUMIF('Puudete sisestamine'!$A:$A,$A105,'Puudete sisestamine'!$C:$C),"")</f>
      </c>
      <c r="H105" s="131">
        <f>IF(SUMIF('Puudete sisestamine'!$A:$A,$A105,'Puudete sisestamine'!$D:$D)&gt;0,SUMIF('Puudete sisestamine'!$A:$A,$A105,'Puudete sisestamine'!$D:$D),"")</f>
      </c>
      <c r="I105" s="131">
        <f>IF(SUMIF('Puudete sisestamine'!$A:$A,$A105,'Puudete sisestamine'!$E:$E)&gt;0,SUMIF('Puudete sisestamine'!$A:$A,$A105,'Puudete sisestamine'!$E:$E),"")</f>
      </c>
      <c r="J105" s="130">
        <f t="shared" si="2"/>
      </c>
    </row>
    <row r="106" spans="1:10" ht="14.25" customHeight="1">
      <c r="A106" s="130">
        <v>100</v>
      </c>
      <c r="B106" s="131" t="str">
        <f>VLOOKUP($A106,Startlist!$B:$H,2,FALSE)</f>
        <v>SU</v>
      </c>
      <c r="C106" s="132" t="str">
        <f>VLOOKUP($A106,Startlist!$B:$H,3,FALSE)</f>
        <v>ANDRES MEUS</v>
      </c>
      <c r="D106" s="132" t="str">
        <f>VLOOKUP($A106,Startlist!$B:$H,4,FALSE)</f>
        <v>PEETER PUNG</v>
      </c>
      <c r="E106" s="132" t="str">
        <f>VLOOKUP($A106,Startlist!$B:$H,7,FALSE)</f>
        <v>LADA 2105</v>
      </c>
      <c r="F106" s="131">
        <f>IF(SUMIF('Puudete sisestamine'!$A:$A,$A106,'Puudete sisestamine'!$B:$B)&gt;0,SUMIF('Puudete sisestamine'!$A:$A,$A106,'Puudete sisestamine'!$B:$B),"")</f>
      </c>
      <c r="G106" s="131">
        <f>IF(SUMIF('Puudete sisestamine'!$A:$A,$A106,'Puudete sisestamine'!$C:$C)&gt;0,SUMIF('Puudete sisestamine'!$A:$A,$A106,'Puudete sisestamine'!$C:$C),"")</f>
      </c>
      <c r="H106" s="131">
        <f>IF(SUMIF('Puudete sisestamine'!$A:$A,$A106,'Puudete sisestamine'!$D:$D)&gt;0,SUMIF('Puudete sisestamine'!$A:$A,$A106,'Puudete sisestamine'!$D:$D),"")</f>
      </c>
      <c r="I106" s="131">
        <f>IF(SUMIF('Puudete sisestamine'!$A:$A,$A106,'Puudete sisestamine'!$E:$E)&gt;0,SUMIF('Puudete sisestamine'!$A:$A,$A106,'Puudete sisestamine'!$E:$E),"")</f>
      </c>
      <c r="J106" s="130">
        <f t="shared" si="2"/>
      </c>
    </row>
    <row r="107" spans="1:10" ht="14.25" customHeight="1">
      <c r="A107" s="130">
        <v>101</v>
      </c>
      <c r="B107" s="131" t="str">
        <f>VLOOKUP($A107,Startlist!$B:$H,2,FALSE)</f>
        <v>SU</v>
      </c>
      <c r="C107" s="132" t="str">
        <f>VLOOKUP($A107,Startlist!$B:$H,3,FALSE)</f>
        <v>KRISTJAN PRIILINN</v>
      </c>
      <c r="D107" s="132" t="str">
        <f>VLOOKUP($A107,Startlist!$B:$H,4,FALSE)</f>
        <v>KRISTEN PRIILINN</v>
      </c>
      <c r="E107" s="132" t="str">
        <f>VLOOKUP($A107,Startlist!$B:$H,7,FALSE)</f>
        <v>VAZ 2106</v>
      </c>
      <c r="F107" s="131">
        <f>IF(SUMIF('Puudete sisestamine'!$A:$A,$A107,'Puudete sisestamine'!$B:$B)&gt;0,SUMIF('Puudete sisestamine'!$A:$A,$A107,'Puudete sisestamine'!$B:$B),"")</f>
      </c>
      <c r="G107" s="131">
        <f>IF(SUMIF('Puudete sisestamine'!$A:$A,$A107,'Puudete sisestamine'!$C:$C)&gt;0,SUMIF('Puudete sisestamine'!$A:$A,$A107,'Puudete sisestamine'!$C:$C),"")</f>
      </c>
      <c r="H107" s="131">
        <f>IF(SUMIF('Puudete sisestamine'!$A:$A,$A107,'Puudete sisestamine'!$D:$D)&gt;0,SUMIF('Puudete sisestamine'!$A:$A,$A107,'Puudete sisestamine'!$D:$D),"")</f>
      </c>
      <c r="I107" s="131">
        <f>IF(SUMIF('Puudete sisestamine'!$A:$A,$A107,'Puudete sisestamine'!$E:$E)&gt;0,SUMIF('Puudete sisestamine'!$A:$A,$A107,'Puudete sisestamine'!$E:$E),"")</f>
      </c>
      <c r="J107" s="130">
        <f t="shared" si="2"/>
      </c>
    </row>
    <row r="108" spans="1:10" ht="14.25" customHeight="1">
      <c r="A108" s="130">
        <v>102</v>
      </c>
      <c r="B108" s="131" t="str">
        <f>VLOOKUP($A108,Startlist!$B:$H,2,FALSE)</f>
        <v>2WV</v>
      </c>
      <c r="C108" s="132" t="str">
        <f>VLOOKUP($A108,Startlist!$B:$H,3,FALSE)</f>
        <v>SANDER MIHKELS</v>
      </c>
      <c r="D108" s="132" t="str">
        <f>VLOOKUP($A108,Startlist!$B:$H,4,FALSE)</f>
        <v>KRISTO POPOV</v>
      </c>
      <c r="E108" s="132" t="str">
        <f>VLOOKUP($A108,Startlist!$B:$H,7,FALSE)</f>
        <v>BMW 318</v>
      </c>
      <c r="F108" s="131">
        <f>IF(SUMIF('Puudete sisestamine'!$A:$A,$A108,'Puudete sisestamine'!$B:$B)&gt;0,SUMIF('Puudete sisestamine'!$A:$A,$A108,'Puudete sisestamine'!$B:$B),"")</f>
      </c>
      <c r="G108" s="131">
        <f>IF(SUMIF('Puudete sisestamine'!$A:$A,$A108,'Puudete sisestamine'!$C:$C)&gt;0,SUMIF('Puudete sisestamine'!$A:$A,$A108,'Puudete sisestamine'!$C:$C),"")</f>
      </c>
      <c r="H108" s="131">
        <f>IF(SUMIF('Puudete sisestamine'!$A:$A,$A108,'Puudete sisestamine'!$D:$D)&gt;0,SUMIF('Puudete sisestamine'!$A:$A,$A108,'Puudete sisestamine'!$D:$D),"")</f>
      </c>
      <c r="I108" s="131">
        <f>IF(SUMIF('Puudete sisestamine'!$A:$A,$A108,'Puudete sisestamine'!$E:$E)&gt;0,SUMIF('Puudete sisestamine'!$A:$A,$A108,'Puudete sisestamine'!$E:$E),"")</f>
      </c>
      <c r="J108" s="130">
        <f t="shared" si="2"/>
      </c>
    </row>
    <row r="109" spans="1:10" ht="14.25" customHeight="1">
      <c r="A109" s="130">
        <v>103</v>
      </c>
      <c r="B109" s="131" t="e">
        <f>VLOOKUP($A109,Startlist!$B:$H,2,FALSE)</f>
        <v>#N/A</v>
      </c>
      <c r="C109" s="132" t="e">
        <f>VLOOKUP($A109,Startlist!$B:$H,3,FALSE)</f>
        <v>#N/A</v>
      </c>
      <c r="D109" s="132" t="e">
        <f>VLOOKUP($A109,Startlist!$B:$H,4,FALSE)</f>
        <v>#N/A</v>
      </c>
      <c r="E109" s="132" t="e">
        <f>VLOOKUP($A109,Startlist!$B:$H,7,FALSE)</f>
        <v>#N/A</v>
      </c>
      <c r="F109" s="131">
        <f>IF(SUMIF('Puudete sisestamine'!$A:$A,$A109,'Puudete sisestamine'!$B:$B)&gt;0,SUMIF('Puudete sisestamine'!$A:$A,$A109,'Puudete sisestamine'!$B:$B),"")</f>
      </c>
      <c r="G109" s="131">
        <f>IF(SUMIF('Puudete sisestamine'!$A:$A,$A109,'Puudete sisestamine'!$C:$C)&gt;0,SUMIF('Puudete sisestamine'!$A:$A,$A109,'Puudete sisestamine'!$C:$C),"")</f>
      </c>
      <c r="H109" s="131">
        <f>IF(SUMIF('Puudete sisestamine'!$A:$A,$A109,'Puudete sisestamine'!$D:$D)&gt;0,SUMIF('Puudete sisestamine'!$A:$A,$A109,'Puudete sisestamine'!$D:$D),"")</f>
      </c>
      <c r="I109" s="131">
        <f>IF(SUMIF('Puudete sisestamine'!$A:$A,$A109,'Puudete sisestamine'!$E:$E)&gt;0,SUMIF('Puudete sisestamine'!$A:$A,$A109,'Puudete sisestamine'!$E:$E),"")</f>
      </c>
      <c r="J109" s="130">
        <f t="shared" si="2"/>
      </c>
    </row>
    <row r="110" spans="1:10" ht="14.25" customHeight="1">
      <c r="A110" s="130">
        <v>104</v>
      </c>
      <c r="B110" s="131" t="e">
        <f>VLOOKUP($A110,Startlist!$B:$H,2,FALSE)</f>
        <v>#N/A</v>
      </c>
      <c r="C110" s="132" t="e">
        <f>VLOOKUP($A110,Startlist!$B:$H,3,FALSE)</f>
        <v>#N/A</v>
      </c>
      <c r="D110" s="132" t="e">
        <f>VLOOKUP($A110,Startlist!$B:$H,4,FALSE)</f>
        <v>#N/A</v>
      </c>
      <c r="E110" s="132" t="e">
        <f>VLOOKUP($A110,Startlist!$B:$H,7,FALSE)</f>
        <v>#N/A</v>
      </c>
      <c r="F110" s="131">
        <f>IF(SUMIF('Puudete sisestamine'!$A:$A,$A110,'Puudete sisestamine'!$B:$B)&gt;0,SUMIF('Puudete sisestamine'!$A:$A,$A110,'Puudete sisestamine'!$B:$B),"")</f>
      </c>
      <c r="G110" s="131">
        <f>IF(SUMIF('Puudete sisestamine'!$A:$A,$A110,'Puudete sisestamine'!$C:$C)&gt;0,SUMIF('Puudete sisestamine'!$A:$A,$A110,'Puudete sisestamine'!$C:$C),"")</f>
      </c>
      <c r="H110" s="131">
        <f>IF(SUMIF('Puudete sisestamine'!$A:$A,$A110,'Puudete sisestamine'!$D:$D)&gt;0,SUMIF('Puudete sisestamine'!$A:$A,$A110,'Puudete sisestamine'!$D:$D),"")</f>
      </c>
      <c r="I110" s="131">
        <f>IF(SUMIF('Puudete sisestamine'!$A:$A,$A110,'Puudete sisestamine'!$E:$E)&gt;0,SUMIF('Puudete sisestamine'!$A:$A,$A110,'Puudete sisestamine'!$E:$E),"")</f>
      </c>
      <c r="J110" s="130">
        <f t="shared" si="2"/>
      </c>
    </row>
    <row r="111" spans="1:10" ht="14.25" customHeight="1">
      <c r="A111" s="130">
        <v>105</v>
      </c>
      <c r="B111" s="131" t="e">
        <f>VLOOKUP($A111,Startlist!$B:$H,2,FALSE)</f>
        <v>#N/A</v>
      </c>
      <c r="C111" s="132" t="e">
        <f>VLOOKUP($A111,Startlist!$B:$H,3,FALSE)</f>
        <v>#N/A</v>
      </c>
      <c r="D111" s="132" t="e">
        <f>VLOOKUP($A111,Startlist!$B:$H,4,FALSE)</f>
        <v>#N/A</v>
      </c>
      <c r="E111" s="132" t="e">
        <f>VLOOKUP($A111,Startlist!$B:$H,7,FALSE)</f>
        <v>#N/A</v>
      </c>
      <c r="F111" s="131">
        <f>IF(SUMIF('Puudete sisestamine'!$A:$A,$A111,'Puudete sisestamine'!$B:$B)&gt;0,SUMIF('Puudete sisestamine'!$A:$A,$A111,'Puudete sisestamine'!$B:$B),"")</f>
      </c>
      <c r="G111" s="131">
        <f>IF(SUMIF('Puudete sisestamine'!$A:$A,$A111,'Puudete sisestamine'!$C:$C)&gt;0,SUMIF('Puudete sisestamine'!$A:$A,$A111,'Puudete sisestamine'!$C:$C),"")</f>
      </c>
      <c r="H111" s="131">
        <f>IF(SUMIF('Puudete sisestamine'!$A:$A,$A111,'Puudete sisestamine'!$D:$D)&gt;0,SUMIF('Puudete sisestamine'!$A:$A,$A111,'Puudete sisestamine'!$D:$D),"")</f>
      </c>
      <c r="I111" s="131">
        <f>IF(SUMIF('Puudete sisestamine'!$A:$A,$A111,'Puudete sisestamine'!$E:$E)&gt;0,SUMIF('Puudete sisestamine'!$A:$A,$A111,'Puudete sisestamine'!$E:$E),"")</f>
      </c>
      <c r="J111" s="130">
        <f t="shared" si="2"/>
      </c>
    </row>
    <row r="112" spans="1:10" ht="14.25" customHeight="1">
      <c r="A112" s="154"/>
      <c r="B112" s="155"/>
      <c r="C112" s="156"/>
      <c r="D112" s="156"/>
      <c r="E112" s="156"/>
      <c r="F112" s="155"/>
      <c r="G112" s="155"/>
      <c r="H112" s="155"/>
      <c r="I112" s="155"/>
      <c r="J112" s="154"/>
    </row>
    <row r="113" spans="1:10" ht="14.25" customHeight="1">
      <c r="A113" s="154"/>
      <c r="B113" s="155"/>
      <c r="C113" s="156"/>
      <c r="D113" s="156"/>
      <c r="E113" s="156"/>
      <c r="F113" s="155"/>
      <c r="G113" s="155"/>
      <c r="H113" s="155"/>
      <c r="I113" s="155"/>
      <c r="J113" s="154"/>
    </row>
    <row r="114" spans="1:10" ht="14.25" customHeight="1">
      <c r="A114" s="154"/>
      <c r="B114" s="155"/>
      <c r="C114" s="156"/>
      <c r="D114" s="156"/>
      <c r="E114" s="156"/>
      <c r="F114" s="155"/>
      <c r="G114" s="155"/>
      <c r="H114" s="155"/>
      <c r="I114" s="155"/>
      <c r="J114" s="154"/>
    </row>
    <row r="115" spans="1:10" ht="14.25" customHeight="1">
      <c r="A115" s="154"/>
      <c r="B115" s="155"/>
      <c r="C115" s="156"/>
      <c r="D115" s="156"/>
      <c r="E115" s="156"/>
      <c r="F115" s="155"/>
      <c r="G115" s="155"/>
      <c r="H115" s="155"/>
      <c r="I115" s="155"/>
      <c r="J115" s="154"/>
    </row>
    <row r="116" spans="1:10" ht="14.25" customHeight="1">
      <c r="A116" s="154"/>
      <c r="B116" s="155"/>
      <c r="C116" s="156"/>
      <c r="D116" s="156"/>
      <c r="E116" s="156"/>
      <c r="F116" s="155"/>
      <c r="G116" s="155"/>
      <c r="H116" s="155"/>
      <c r="I116" s="155"/>
      <c r="J116" s="154"/>
    </row>
  </sheetData>
  <sheetProtection/>
  <autoFilter ref="A6:J96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2" width="7.00390625" style="10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0" customWidth="1"/>
  </cols>
  <sheetData>
    <row r="1" spans="4:5" ht="15">
      <c r="D1" s="237"/>
      <c r="E1" s="237"/>
    </row>
    <row r="2" spans="4:5" ht="15.75">
      <c r="D2" s="236" t="str">
        <f>Startlist!$F2</f>
        <v>Pandivere Talv rahvaralli 2019</v>
      </c>
      <c r="E2" s="236"/>
    </row>
    <row r="3" spans="4:5" ht="15">
      <c r="D3" s="237" t="str">
        <f>Startlist!$F3</f>
        <v>23.02.2019</v>
      </c>
      <c r="E3" s="237"/>
    </row>
    <row r="4" spans="4:5" ht="15">
      <c r="D4" s="237" t="str">
        <f>Startlist!$F4</f>
        <v>Rakke</v>
      </c>
      <c r="E4" s="237"/>
    </row>
    <row r="6" spans="1:13" ht="15.75">
      <c r="A6" s="11" t="s">
        <v>2516</v>
      </c>
      <c r="M6" s="121"/>
    </row>
    <row r="7" spans="1:13" s="133" customFormat="1" ht="15.75">
      <c r="A7" s="144" t="s">
        <v>2510</v>
      </c>
      <c r="B7" s="145" t="s">
        <v>2501</v>
      </c>
      <c r="C7" s="146" t="s">
        <v>2502</v>
      </c>
      <c r="D7" s="147" t="s">
        <v>2503</v>
      </c>
      <c r="E7" s="146" t="s">
        <v>2505</v>
      </c>
      <c r="F7" s="146" t="s">
        <v>2515</v>
      </c>
      <c r="G7" s="148"/>
      <c r="M7" s="121"/>
    </row>
    <row r="8" spans="1:13" ht="15" customHeight="1" hidden="1">
      <c r="A8" s="8"/>
      <c r="B8" s="9"/>
      <c r="C8" s="7"/>
      <c r="D8" s="7"/>
      <c r="E8" s="7"/>
      <c r="F8" s="49"/>
      <c r="G8" s="50"/>
      <c r="M8" s="121"/>
    </row>
    <row r="9" spans="1:13" ht="15" customHeight="1">
      <c r="A9" s="114" t="s">
        <v>214</v>
      </c>
      <c r="B9" s="129" t="s">
        <v>2548</v>
      </c>
      <c r="C9" s="104" t="s">
        <v>1516</v>
      </c>
      <c r="D9" s="78" t="s">
        <v>1517</v>
      </c>
      <c r="E9" s="78" t="s">
        <v>2622</v>
      </c>
      <c r="F9" s="122" t="s">
        <v>2609</v>
      </c>
      <c r="G9" s="118" t="s">
        <v>215</v>
      </c>
      <c r="M9" s="121"/>
    </row>
    <row r="10" spans="1:13" ht="15" customHeight="1">
      <c r="A10" s="114" t="s">
        <v>586</v>
      </c>
      <c r="B10" s="129" t="s">
        <v>2548</v>
      </c>
      <c r="C10" s="104" t="s">
        <v>1602</v>
      </c>
      <c r="D10" s="78" t="s">
        <v>1603</v>
      </c>
      <c r="E10" s="78" t="s">
        <v>2622</v>
      </c>
      <c r="F10" s="122" t="s">
        <v>2609</v>
      </c>
      <c r="G10" s="118" t="s">
        <v>888</v>
      </c>
      <c r="M10" s="121"/>
    </row>
    <row r="11" spans="1:13" ht="15" customHeight="1">
      <c r="A11" s="114" t="s">
        <v>587</v>
      </c>
      <c r="B11" s="129" t="s">
        <v>2555</v>
      </c>
      <c r="C11" s="104" t="s">
        <v>1611</v>
      </c>
      <c r="D11" s="78" t="s">
        <v>1456</v>
      </c>
      <c r="E11" s="78" t="s">
        <v>2618</v>
      </c>
      <c r="F11" s="122" t="s">
        <v>462</v>
      </c>
      <c r="G11" s="118" t="s">
        <v>588</v>
      </c>
      <c r="M11" s="121"/>
    </row>
    <row r="12" spans="1:13" ht="15" customHeight="1">
      <c r="A12" s="114" t="s">
        <v>693</v>
      </c>
      <c r="B12" s="129" t="s">
        <v>2543</v>
      </c>
      <c r="C12" s="104" t="s">
        <v>1649</v>
      </c>
      <c r="D12" s="78" t="s">
        <v>1650</v>
      </c>
      <c r="E12" s="78" t="s">
        <v>1388</v>
      </c>
      <c r="F12" s="122" t="s">
        <v>1212</v>
      </c>
      <c r="G12" s="118" t="s">
        <v>1171</v>
      </c>
      <c r="M12" s="121"/>
    </row>
    <row r="13" spans="1:13" ht="15" customHeight="1">
      <c r="A13" s="114" t="s">
        <v>1181</v>
      </c>
      <c r="B13" s="129" t="s">
        <v>2552</v>
      </c>
      <c r="C13" s="104" t="s">
        <v>1736</v>
      </c>
      <c r="D13" s="78" t="s">
        <v>1737</v>
      </c>
      <c r="E13" s="78" t="s">
        <v>2559</v>
      </c>
      <c r="F13" s="122" t="s">
        <v>2609</v>
      </c>
      <c r="G13" s="118" t="s">
        <v>1177</v>
      </c>
      <c r="M13" s="121"/>
    </row>
    <row r="14" spans="1:13" ht="15" customHeight="1">
      <c r="A14" s="114" t="s">
        <v>2584</v>
      </c>
      <c r="B14" s="129" t="s">
        <v>2556</v>
      </c>
      <c r="C14" s="104" t="s">
        <v>1330</v>
      </c>
      <c r="D14" s="78" t="s">
        <v>1331</v>
      </c>
      <c r="E14" s="78" t="s">
        <v>1333</v>
      </c>
      <c r="F14" s="122" t="s">
        <v>2609</v>
      </c>
      <c r="G14" s="118" t="s">
        <v>1177</v>
      </c>
      <c r="M14" s="121"/>
    </row>
    <row r="15" spans="1:13" ht="15" customHeight="1">
      <c r="A15" s="114" t="s">
        <v>2617</v>
      </c>
      <c r="B15" s="129" t="s">
        <v>2556</v>
      </c>
      <c r="C15" s="104" t="s">
        <v>1334</v>
      </c>
      <c r="D15" s="78" t="s">
        <v>1335</v>
      </c>
      <c r="E15" s="78" t="s">
        <v>1337</v>
      </c>
      <c r="F15" s="122" t="s">
        <v>2665</v>
      </c>
      <c r="G15" s="118" t="s">
        <v>2262</v>
      </c>
      <c r="M15" s="121"/>
    </row>
    <row r="16" spans="1:13" ht="15" customHeight="1">
      <c r="A16" s="114" t="s">
        <v>1182</v>
      </c>
      <c r="B16" s="129" t="s">
        <v>2555</v>
      </c>
      <c r="C16" s="104" t="s">
        <v>1740</v>
      </c>
      <c r="D16" s="78" t="s">
        <v>1741</v>
      </c>
      <c r="E16" s="78" t="s">
        <v>1742</v>
      </c>
      <c r="F16" s="122" t="s">
        <v>2609</v>
      </c>
      <c r="G16" s="118" t="s">
        <v>2262</v>
      </c>
      <c r="M16" s="121"/>
    </row>
    <row r="17" spans="1:13" ht="15" customHeight="1">
      <c r="A17" s="114" t="s">
        <v>1178</v>
      </c>
      <c r="B17" s="129" t="s">
        <v>2554</v>
      </c>
      <c r="C17" s="104" t="s">
        <v>1589</v>
      </c>
      <c r="D17" s="78" t="s">
        <v>1590</v>
      </c>
      <c r="E17" s="78" t="s">
        <v>1591</v>
      </c>
      <c r="F17" s="122" t="s">
        <v>1256</v>
      </c>
      <c r="G17" s="118" t="s">
        <v>1179</v>
      </c>
      <c r="M17" s="121"/>
    </row>
    <row r="18" spans="1:13" ht="15" customHeight="1">
      <c r="A18" s="114" t="s">
        <v>1180</v>
      </c>
      <c r="B18" s="129" t="s">
        <v>2547</v>
      </c>
      <c r="C18" s="104" t="s">
        <v>1639</v>
      </c>
      <c r="D18" s="78" t="s">
        <v>1640</v>
      </c>
      <c r="E18" s="78" t="s">
        <v>2585</v>
      </c>
      <c r="F18" s="122" t="s">
        <v>2609</v>
      </c>
      <c r="G18" s="118"/>
      <c r="M18" s="121"/>
    </row>
    <row r="19" spans="1:13" ht="15" customHeight="1">
      <c r="A19" s="114"/>
      <c r="B19" s="129"/>
      <c r="C19" s="104"/>
      <c r="D19" s="78"/>
      <c r="E19" s="78"/>
      <c r="F19" s="122"/>
      <c r="G19" s="118"/>
      <c r="M19" s="121"/>
    </row>
    <row r="20" spans="1:13" ht="15" customHeight="1">
      <c r="A20" s="114"/>
      <c r="B20" s="129"/>
      <c r="C20" s="104"/>
      <c r="D20" s="78"/>
      <c r="E20" s="78"/>
      <c r="F20" s="122"/>
      <c r="G20" s="118"/>
      <c r="M20" s="121"/>
    </row>
    <row r="21" spans="1:13" ht="15" customHeight="1">
      <c r="A21" s="114"/>
      <c r="B21" s="129"/>
      <c r="C21" s="104"/>
      <c r="D21" s="78"/>
      <c r="E21" s="78"/>
      <c r="F21" s="122"/>
      <c r="G21" s="118"/>
      <c r="M21" s="121"/>
    </row>
    <row r="22" spans="1:13" ht="15" customHeight="1">
      <c r="A22" s="114"/>
      <c r="B22" s="129"/>
      <c r="C22" s="104"/>
      <c r="D22" s="78"/>
      <c r="E22" s="78"/>
      <c r="F22" s="122"/>
      <c r="G22" s="118"/>
      <c r="M22" s="121"/>
    </row>
    <row r="23" spans="1:13" ht="15" customHeight="1">
      <c r="A23" s="114"/>
      <c r="B23" s="129"/>
      <c r="C23" s="104"/>
      <c r="D23" s="78"/>
      <c r="E23" s="78"/>
      <c r="F23" s="122"/>
      <c r="G23" s="118"/>
      <c r="M23" s="121"/>
    </row>
    <row r="24" spans="1:13" ht="15" customHeight="1">
      <c r="A24" s="114"/>
      <c r="B24" s="129"/>
      <c r="C24" s="104"/>
      <c r="D24" s="78"/>
      <c r="E24" s="78"/>
      <c r="F24" s="122"/>
      <c r="G24" s="118"/>
      <c r="M24" s="121"/>
    </row>
    <row r="25" spans="1:13" ht="15" customHeight="1">
      <c r="A25" s="114"/>
      <c r="B25" s="129"/>
      <c r="C25" s="104"/>
      <c r="D25" s="78"/>
      <c r="E25" s="78"/>
      <c r="F25" s="122"/>
      <c r="G25" s="118"/>
      <c r="M25" s="121"/>
    </row>
    <row r="26" spans="1:13" ht="15" customHeight="1">
      <c r="A26" s="114"/>
      <c r="B26" s="129"/>
      <c r="C26" s="104"/>
      <c r="D26" s="78"/>
      <c r="E26" s="78"/>
      <c r="F26" s="122"/>
      <c r="G26" s="118"/>
      <c r="M26" s="121"/>
    </row>
    <row r="27" spans="1:13" ht="15" customHeight="1">
      <c r="A27" s="114"/>
      <c r="B27" s="129"/>
      <c r="C27" s="104"/>
      <c r="D27" s="78"/>
      <c r="E27" s="78"/>
      <c r="F27" s="122"/>
      <c r="G27" s="118"/>
      <c r="M27" s="121"/>
    </row>
    <row r="28" spans="1:13" ht="15" customHeight="1">
      <c r="A28" s="114"/>
      <c r="B28" s="129"/>
      <c r="C28" s="104"/>
      <c r="D28" s="78"/>
      <c r="E28" s="78"/>
      <c r="F28" s="122"/>
      <c r="G28" s="118"/>
      <c r="M28" s="121"/>
    </row>
    <row r="29" spans="1:13" ht="15" customHeight="1">
      <c r="A29" s="114"/>
      <c r="B29" s="129"/>
      <c r="C29" s="104"/>
      <c r="D29" s="78"/>
      <c r="E29" s="78"/>
      <c r="F29" s="122"/>
      <c r="G29" s="118"/>
      <c r="M29" s="121"/>
    </row>
    <row r="30" spans="1:13" ht="15" customHeight="1">
      <c r="A30" s="114"/>
      <c r="B30" s="129"/>
      <c r="C30" s="104"/>
      <c r="D30" s="78"/>
      <c r="E30" s="78"/>
      <c r="F30" s="122"/>
      <c r="G30" s="118"/>
      <c r="M30" s="121"/>
    </row>
    <row r="31" spans="1:13" ht="15" customHeight="1">
      <c r="A31" s="114"/>
      <c r="B31" s="129"/>
      <c r="C31" s="104"/>
      <c r="D31" s="78"/>
      <c r="E31" s="78"/>
      <c r="F31" s="122"/>
      <c r="G31" s="118"/>
      <c r="M31" s="121"/>
    </row>
    <row r="32" spans="1:13" ht="15" customHeight="1">
      <c r="A32" s="114"/>
      <c r="B32" s="129"/>
      <c r="C32" s="104"/>
      <c r="D32" s="78"/>
      <c r="E32" s="78"/>
      <c r="F32" s="122"/>
      <c r="G32" s="118"/>
      <c r="M32" s="121"/>
    </row>
    <row r="33" spans="1:13" ht="15" customHeight="1">
      <c r="A33" s="114"/>
      <c r="B33" s="129"/>
      <c r="C33" s="104"/>
      <c r="D33" s="78"/>
      <c r="E33" s="78"/>
      <c r="F33" s="122"/>
      <c r="G33" s="118"/>
      <c r="M33" s="121"/>
    </row>
    <row r="34" spans="1:13" ht="15" customHeight="1">
      <c r="A34" s="114"/>
      <c r="B34" s="129"/>
      <c r="C34" s="104"/>
      <c r="D34" s="78"/>
      <c r="E34" s="78"/>
      <c r="F34" s="122"/>
      <c r="G34" s="118"/>
      <c r="M34" s="121"/>
    </row>
    <row r="35" spans="1:13" ht="15" customHeight="1">
      <c r="A35" s="114"/>
      <c r="B35" s="129"/>
      <c r="C35" s="104"/>
      <c r="D35" s="78"/>
      <c r="E35" s="78"/>
      <c r="F35" s="122"/>
      <c r="G35" s="118"/>
      <c r="M35" s="121"/>
    </row>
    <row r="36" spans="1:13" ht="15" customHeight="1">
      <c r="A36" s="114"/>
      <c r="B36" s="129"/>
      <c r="C36" s="104"/>
      <c r="D36" s="78"/>
      <c r="E36" s="78"/>
      <c r="F36" s="122"/>
      <c r="G36" s="118"/>
      <c r="M36" s="121"/>
    </row>
    <row r="37" spans="1:13" ht="15" customHeight="1">
      <c r="A37" s="114"/>
      <c r="B37" s="129"/>
      <c r="C37" s="104"/>
      <c r="D37" s="78"/>
      <c r="E37" s="78"/>
      <c r="F37" s="122"/>
      <c r="G37" s="118"/>
      <c r="M37" s="121"/>
    </row>
    <row r="38" spans="1:13" ht="15" customHeight="1">
      <c r="A38" s="114"/>
      <c r="B38" s="115"/>
      <c r="C38" s="116"/>
      <c r="D38" s="117"/>
      <c r="E38" s="117"/>
      <c r="F38" s="122"/>
      <c r="G38" s="118"/>
      <c r="M38" s="121"/>
    </row>
    <row r="39" spans="1:13" ht="15" customHeight="1">
      <c r="A39" s="114"/>
      <c r="B39" s="115"/>
      <c r="C39" s="116"/>
      <c r="D39" s="117"/>
      <c r="E39" s="117"/>
      <c r="F39" s="122"/>
      <c r="G39" s="118"/>
      <c r="M39" s="121"/>
    </row>
    <row r="40" spans="1:13" ht="15" customHeight="1">
      <c r="A40" s="114"/>
      <c r="B40" s="115"/>
      <c r="C40" s="116"/>
      <c r="D40" s="117"/>
      <c r="E40" s="117"/>
      <c r="F40" s="122"/>
      <c r="G40" s="118"/>
      <c r="M40" s="121"/>
    </row>
    <row r="41" spans="1:13" ht="15" customHeight="1">
      <c r="A41" s="114"/>
      <c r="B41" s="115"/>
      <c r="C41" s="116"/>
      <c r="D41" s="117"/>
      <c r="E41" s="117"/>
      <c r="F41" s="122"/>
      <c r="G41" s="118"/>
      <c r="M41" s="121"/>
    </row>
    <row r="42" spans="1:13" ht="15" customHeight="1">
      <c r="A42" s="114"/>
      <c r="B42" s="115"/>
      <c r="C42" s="116"/>
      <c r="D42" s="117"/>
      <c r="E42" s="117"/>
      <c r="F42" s="122"/>
      <c r="G42" s="118"/>
      <c r="M42" s="121"/>
    </row>
    <row r="43" spans="1:13" ht="15" customHeight="1">
      <c r="A43" s="114"/>
      <c r="B43" s="115"/>
      <c r="C43" s="116"/>
      <c r="D43" s="117"/>
      <c r="E43" s="117"/>
      <c r="F43" s="122"/>
      <c r="G43" s="118"/>
      <c r="M43" s="121"/>
    </row>
    <row r="44" spans="1:7" ht="12.75">
      <c r="A44" s="119"/>
      <c r="B44" s="119"/>
      <c r="C44" s="105"/>
      <c r="D44" s="105"/>
      <c r="E44" s="105"/>
      <c r="F44" s="120"/>
      <c r="G44" s="105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13" customWidth="1"/>
    <col min="2" max="2" width="4.421875" style="13" customWidth="1"/>
    <col min="3" max="3" width="6.421875" style="2" customWidth="1"/>
    <col min="4" max="4" width="25.140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6" bestFit="1" customWidth="1"/>
    <col min="9" max="9" width="9.57421875" style="13" customWidth="1"/>
  </cols>
  <sheetData>
    <row r="1" ht="15">
      <c r="F1" s="20"/>
    </row>
    <row r="2" ht="15.75">
      <c r="F2" s="1" t="str">
        <f>Startlist!$F2</f>
        <v>Pandivere Talv rahvaralli 2019</v>
      </c>
    </row>
    <row r="3" ht="15">
      <c r="F3" s="20" t="str">
        <f>Startlist!$F3</f>
        <v>23.02.2019</v>
      </c>
    </row>
    <row r="4" spans="6:8" ht="15">
      <c r="F4" s="20" t="str">
        <f>Startlist!$F4</f>
        <v>Rakke</v>
      </c>
      <c r="H4" s="15"/>
    </row>
    <row r="5" spans="1:9" ht="15.75">
      <c r="A5" s="11" t="s">
        <v>2498</v>
      </c>
      <c r="F5" s="1"/>
      <c r="H5" s="15"/>
      <c r="I5" s="18"/>
    </row>
    <row r="6" spans="1:9" ht="15">
      <c r="A6" s="65"/>
      <c r="B6"/>
      <c r="C6"/>
      <c r="H6" s="220"/>
      <c r="I6" s="215" t="s">
        <v>589</v>
      </c>
    </row>
    <row r="7" spans="1:11" ht="12.75">
      <c r="A7" s="221"/>
      <c r="B7" s="221"/>
      <c r="C7" s="221"/>
      <c r="D7" s="221"/>
      <c r="E7" s="221"/>
      <c r="F7" s="221"/>
      <c r="G7" s="221"/>
      <c r="H7" s="221"/>
      <c r="I7" s="221"/>
      <c r="J7" s="206"/>
      <c r="K7" s="206"/>
    </row>
    <row r="8" spans="1:9" ht="15" customHeight="1">
      <c r="A8" s="14" t="s">
        <v>2533</v>
      </c>
      <c r="B8" s="222" t="s">
        <v>1172</v>
      </c>
      <c r="C8" s="222" t="s">
        <v>2543</v>
      </c>
      <c r="D8" s="222" t="s">
        <v>1396</v>
      </c>
      <c r="E8" s="222" t="s">
        <v>1397</v>
      </c>
      <c r="F8" s="222" t="s">
        <v>2535</v>
      </c>
      <c r="G8" s="222" t="s">
        <v>1325</v>
      </c>
      <c r="H8" s="222" t="s">
        <v>1393</v>
      </c>
      <c r="I8" s="216" t="s">
        <v>463</v>
      </c>
    </row>
    <row r="9" spans="1:9" ht="15" customHeight="1">
      <c r="A9" s="19" t="s">
        <v>2536</v>
      </c>
      <c r="B9" s="207" t="s">
        <v>973</v>
      </c>
      <c r="C9" s="207" t="s">
        <v>2543</v>
      </c>
      <c r="D9" s="207" t="s">
        <v>1391</v>
      </c>
      <c r="E9" s="207" t="s">
        <v>1392</v>
      </c>
      <c r="F9" s="207" t="s">
        <v>2535</v>
      </c>
      <c r="G9" s="207" t="s">
        <v>1325</v>
      </c>
      <c r="H9" s="207" t="s">
        <v>1393</v>
      </c>
      <c r="I9" s="217" t="s">
        <v>464</v>
      </c>
    </row>
    <row r="10" spans="1:9" ht="15" customHeight="1">
      <c r="A10" s="19" t="s">
        <v>2537</v>
      </c>
      <c r="B10" s="207" t="s">
        <v>225</v>
      </c>
      <c r="C10" s="207" t="s">
        <v>2543</v>
      </c>
      <c r="D10" s="207" t="s">
        <v>1643</v>
      </c>
      <c r="E10" s="207" t="s">
        <v>1644</v>
      </c>
      <c r="F10" s="207" t="s">
        <v>2535</v>
      </c>
      <c r="G10" s="207" t="s">
        <v>1645</v>
      </c>
      <c r="H10" s="207" t="s">
        <v>1646</v>
      </c>
      <c r="I10" s="217" t="s">
        <v>465</v>
      </c>
    </row>
    <row r="11" spans="1:9" ht="15" customHeight="1">
      <c r="A11" s="19" t="s">
        <v>2538</v>
      </c>
      <c r="B11" s="207" t="s">
        <v>393</v>
      </c>
      <c r="C11" s="207" t="s">
        <v>2543</v>
      </c>
      <c r="D11" s="207" t="s">
        <v>1653</v>
      </c>
      <c r="E11" s="207" t="s">
        <v>1654</v>
      </c>
      <c r="F11" s="207" t="s">
        <v>2535</v>
      </c>
      <c r="G11" s="207" t="s">
        <v>1655</v>
      </c>
      <c r="H11" s="207" t="s">
        <v>1656</v>
      </c>
      <c r="I11" s="217" t="s">
        <v>466</v>
      </c>
    </row>
    <row r="12" spans="1:9" ht="15" customHeight="1">
      <c r="A12" s="19" t="s">
        <v>2540</v>
      </c>
      <c r="B12" s="207" t="s">
        <v>974</v>
      </c>
      <c r="C12" s="207" t="s">
        <v>2543</v>
      </c>
      <c r="D12" s="207" t="s">
        <v>1400</v>
      </c>
      <c r="E12" s="207" t="s">
        <v>1401</v>
      </c>
      <c r="F12" s="207" t="s">
        <v>2535</v>
      </c>
      <c r="G12" s="207" t="s">
        <v>2539</v>
      </c>
      <c r="H12" s="207" t="s">
        <v>1402</v>
      </c>
      <c r="I12" s="217" t="s">
        <v>467</v>
      </c>
    </row>
    <row r="13" spans="1:9" ht="15" customHeight="1">
      <c r="A13" s="19" t="s">
        <v>2541</v>
      </c>
      <c r="B13" s="207" t="s">
        <v>975</v>
      </c>
      <c r="C13" s="207" t="s">
        <v>2543</v>
      </c>
      <c r="D13" s="207" t="s">
        <v>1405</v>
      </c>
      <c r="E13" s="207" t="s">
        <v>1406</v>
      </c>
      <c r="F13" s="207" t="s">
        <v>2535</v>
      </c>
      <c r="G13" s="207" t="s">
        <v>2539</v>
      </c>
      <c r="H13" s="207" t="s">
        <v>1402</v>
      </c>
      <c r="I13" s="217" t="s">
        <v>468</v>
      </c>
    </row>
    <row r="14" spans="1:9" ht="15" customHeight="1">
      <c r="A14" s="19" t="s">
        <v>2542</v>
      </c>
      <c r="B14" s="207" t="s">
        <v>976</v>
      </c>
      <c r="C14" s="207" t="s">
        <v>2543</v>
      </c>
      <c r="D14" s="207" t="s">
        <v>1409</v>
      </c>
      <c r="E14" s="207" t="s">
        <v>1410</v>
      </c>
      <c r="F14" s="207" t="s">
        <v>2535</v>
      </c>
      <c r="G14" s="207" t="s">
        <v>2539</v>
      </c>
      <c r="H14" s="207" t="s">
        <v>1411</v>
      </c>
      <c r="I14" s="217" t="s">
        <v>469</v>
      </c>
    </row>
    <row r="15" spans="1:9" ht="15" customHeight="1">
      <c r="A15" s="19" t="s">
        <v>2544</v>
      </c>
      <c r="B15" s="207" t="s">
        <v>977</v>
      </c>
      <c r="C15" s="207" t="s">
        <v>2543</v>
      </c>
      <c r="D15" s="207" t="s">
        <v>1385</v>
      </c>
      <c r="E15" s="207" t="s">
        <v>1386</v>
      </c>
      <c r="F15" s="207" t="s">
        <v>2535</v>
      </c>
      <c r="G15" s="207" t="s">
        <v>1387</v>
      </c>
      <c r="H15" s="207" t="s">
        <v>1388</v>
      </c>
      <c r="I15" s="217" t="s">
        <v>471</v>
      </c>
    </row>
    <row r="16" spans="1:9" ht="15" customHeight="1">
      <c r="A16" s="19" t="s">
        <v>2545</v>
      </c>
      <c r="B16" s="207" t="s">
        <v>978</v>
      </c>
      <c r="C16" s="207" t="s">
        <v>2550</v>
      </c>
      <c r="D16" s="207" t="s">
        <v>1371</v>
      </c>
      <c r="E16" s="207" t="s">
        <v>1372</v>
      </c>
      <c r="F16" s="207" t="s">
        <v>2535</v>
      </c>
      <c r="G16" s="207" t="s">
        <v>2539</v>
      </c>
      <c r="H16" s="207" t="s">
        <v>1373</v>
      </c>
      <c r="I16" s="217" t="s">
        <v>472</v>
      </c>
    </row>
    <row r="17" spans="1:9" ht="15" customHeight="1">
      <c r="A17" s="19" t="s">
        <v>2546</v>
      </c>
      <c r="B17" s="207" t="s">
        <v>979</v>
      </c>
      <c r="C17" s="207" t="s">
        <v>2556</v>
      </c>
      <c r="D17" s="207" t="s">
        <v>1341</v>
      </c>
      <c r="E17" s="207" t="s">
        <v>1342</v>
      </c>
      <c r="F17" s="207" t="s">
        <v>2535</v>
      </c>
      <c r="G17" s="207" t="s">
        <v>1343</v>
      </c>
      <c r="H17" s="207" t="s">
        <v>1340</v>
      </c>
      <c r="I17" s="217" t="s">
        <v>473</v>
      </c>
    </row>
    <row r="18" spans="1:9" ht="15" customHeight="1">
      <c r="A18" s="209"/>
      <c r="B18" s="171"/>
      <c r="C18" s="171"/>
      <c r="D18" s="171"/>
      <c r="E18" s="171"/>
      <c r="F18" s="171"/>
      <c r="G18" s="171"/>
      <c r="H18" s="171"/>
      <c r="I18" s="218"/>
    </row>
    <row r="19" spans="1:10" s="3" customFormat="1" ht="15" customHeight="1">
      <c r="A19" s="209"/>
      <c r="B19" s="171"/>
      <c r="C19" s="171"/>
      <c r="D19" s="171"/>
      <c r="E19" s="171"/>
      <c r="F19" s="171"/>
      <c r="G19" s="171"/>
      <c r="H19" s="220"/>
      <c r="I19" s="215" t="s">
        <v>982</v>
      </c>
      <c r="J19"/>
    </row>
    <row r="20" spans="1:10" s="17" customFormat="1" ht="15" customHeight="1">
      <c r="A20" s="223" t="s">
        <v>2533</v>
      </c>
      <c r="B20" s="224" t="s">
        <v>1172</v>
      </c>
      <c r="C20" s="224" t="s">
        <v>2543</v>
      </c>
      <c r="D20" s="224" t="s">
        <v>1396</v>
      </c>
      <c r="E20" s="224" t="s">
        <v>1397</v>
      </c>
      <c r="F20" s="224" t="s">
        <v>2535</v>
      </c>
      <c r="G20" s="224" t="s">
        <v>1325</v>
      </c>
      <c r="H20" s="224" t="s">
        <v>1393</v>
      </c>
      <c r="I20" s="223" t="s">
        <v>463</v>
      </c>
      <c r="J20"/>
    </row>
    <row r="21" spans="1:10" s="17" customFormat="1" ht="15" customHeight="1">
      <c r="A21" s="213" t="s">
        <v>2536</v>
      </c>
      <c r="B21" s="214" t="s">
        <v>973</v>
      </c>
      <c r="C21" s="214" t="s">
        <v>2543</v>
      </c>
      <c r="D21" s="214" t="s">
        <v>1391</v>
      </c>
      <c r="E21" s="214" t="s">
        <v>1392</v>
      </c>
      <c r="F21" s="214" t="s">
        <v>2535</v>
      </c>
      <c r="G21" s="214" t="s">
        <v>1325</v>
      </c>
      <c r="H21" s="214" t="s">
        <v>1393</v>
      </c>
      <c r="I21" s="219" t="s">
        <v>464</v>
      </c>
      <c r="J21"/>
    </row>
    <row r="22" spans="1:9" ht="15" customHeight="1">
      <c r="A22" s="213" t="s">
        <v>2537</v>
      </c>
      <c r="B22" s="214" t="s">
        <v>225</v>
      </c>
      <c r="C22" s="214" t="s">
        <v>2543</v>
      </c>
      <c r="D22" s="214" t="s">
        <v>1643</v>
      </c>
      <c r="E22" s="214" t="s">
        <v>1644</v>
      </c>
      <c r="F22" s="214" t="s">
        <v>2535</v>
      </c>
      <c r="G22" s="214" t="s">
        <v>1645</v>
      </c>
      <c r="H22" s="214" t="s">
        <v>1646</v>
      </c>
      <c r="I22" s="219" t="s">
        <v>465</v>
      </c>
    </row>
    <row r="23" spans="1:9" ht="15" customHeight="1">
      <c r="A23" s="209"/>
      <c r="B23" s="171"/>
      <c r="C23" s="171"/>
      <c r="D23" s="171"/>
      <c r="E23" s="171"/>
      <c r="F23" s="171"/>
      <c r="G23" s="171"/>
      <c r="H23" s="171"/>
      <c r="I23" s="218"/>
    </row>
    <row r="24" spans="1:10" s="3" customFormat="1" ht="15" customHeight="1">
      <c r="A24" s="209"/>
      <c r="B24" s="171"/>
      <c r="C24" s="171"/>
      <c r="D24" s="171"/>
      <c r="E24" s="171"/>
      <c r="F24" s="171"/>
      <c r="G24" s="171"/>
      <c r="H24" s="220"/>
      <c r="I24" s="215" t="s">
        <v>590</v>
      </c>
      <c r="J24"/>
    </row>
    <row r="25" spans="1:10" s="17" customFormat="1" ht="15" customHeight="1">
      <c r="A25" s="223" t="s">
        <v>2533</v>
      </c>
      <c r="B25" s="224" t="s">
        <v>980</v>
      </c>
      <c r="C25" s="224" t="s">
        <v>2548</v>
      </c>
      <c r="D25" s="224" t="s">
        <v>1414</v>
      </c>
      <c r="E25" s="224" t="s">
        <v>1415</v>
      </c>
      <c r="F25" s="224" t="s">
        <v>2535</v>
      </c>
      <c r="G25" s="224" t="s">
        <v>1416</v>
      </c>
      <c r="H25" s="224" t="s">
        <v>2551</v>
      </c>
      <c r="I25" s="223" t="s">
        <v>940</v>
      </c>
      <c r="J25"/>
    </row>
    <row r="26" spans="1:10" s="17" customFormat="1" ht="15" customHeight="1">
      <c r="A26" s="213" t="s">
        <v>2536</v>
      </c>
      <c r="B26" s="214" t="s">
        <v>217</v>
      </c>
      <c r="C26" s="214" t="s">
        <v>2548</v>
      </c>
      <c r="D26" s="214" t="s">
        <v>1468</v>
      </c>
      <c r="E26" s="214" t="s">
        <v>1469</v>
      </c>
      <c r="F26" s="214" t="s">
        <v>2535</v>
      </c>
      <c r="G26" s="214" t="s">
        <v>1470</v>
      </c>
      <c r="H26" s="214" t="s">
        <v>1340</v>
      </c>
      <c r="I26" s="219" t="s">
        <v>218</v>
      </c>
      <c r="J26"/>
    </row>
    <row r="27" spans="1:9" ht="15" customHeight="1">
      <c r="A27" s="213" t="s">
        <v>2537</v>
      </c>
      <c r="B27" s="214" t="s">
        <v>981</v>
      </c>
      <c r="C27" s="214" t="s">
        <v>2548</v>
      </c>
      <c r="D27" s="214" t="s">
        <v>1441</v>
      </c>
      <c r="E27" s="214" t="s">
        <v>1442</v>
      </c>
      <c r="F27" s="214" t="s">
        <v>2535</v>
      </c>
      <c r="G27" s="214" t="s">
        <v>1443</v>
      </c>
      <c r="H27" s="214" t="s">
        <v>1444</v>
      </c>
      <c r="I27" s="219" t="s">
        <v>591</v>
      </c>
    </row>
    <row r="28" spans="1:9" ht="15" customHeight="1">
      <c r="A28" s="209"/>
      <c r="B28" s="171"/>
      <c r="C28" s="171"/>
      <c r="D28" s="171"/>
      <c r="E28" s="171"/>
      <c r="F28" s="171"/>
      <c r="G28" s="171"/>
      <c r="H28" s="171"/>
      <c r="I28" s="218"/>
    </row>
    <row r="29" spans="1:10" s="3" customFormat="1" ht="15" customHeight="1">
      <c r="A29" s="209"/>
      <c r="B29" s="171"/>
      <c r="C29" s="171"/>
      <c r="D29" s="171"/>
      <c r="E29" s="171"/>
      <c r="F29" s="171"/>
      <c r="G29" s="171"/>
      <c r="H29" s="220"/>
      <c r="I29" s="215" t="s">
        <v>983</v>
      </c>
      <c r="J29"/>
    </row>
    <row r="30" spans="1:10" s="17" customFormat="1" ht="15" customHeight="1">
      <c r="A30" s="223" t="s">
        <v>2533</v>
      </c>
      <c r="B30" s="224" t="s">
        <v>216</v>
      </c>
      <c r="C30" s="224" t="s">
        <v>2547</v>
      </c>
      <c r="D30" s="224" t="s">
        <v>1451</v>
      </c>
      <c r="E30" s="224" t="s">
        <v>1452</v>
      </c>
      <c r="F30" s="224" t="s">
        <v>2535</v>
      </c>
      <c r="G30" s="224" t="s">
        <v>1351</v>
      </c>
      <c r="H30" s="224" t="s">
        <v>1340</v>
      </c>
      <c r="I30" s="223" t="s">
        <v>123</v>
      </c>
      <c r="J30"/>
    </row>
    <row r="31" spans="1:10" s="17" customFormat="1" ht="15" customHeight="1">
      <c r="A31" s="213" t="s">
        <v>2536</v>
      </c>
      <c r="B31" s="214" t="s">
        <v>394</v>
      </c>
      <c r="C31" s="214" t="s">
        <v>2547</v>
      </c>
      <c r="D31" s="214" t="s">
        <v>1707</v>
      </c>
      <c r="E31" s="214" t="s">
        <v>395</v>
      </c>
      <c r="F31" s="214" t="s">
        <v>2535</v>
      </c>
      <c r="G31" s="214" t="s">
        <v>2539</v>
      </c>
      <c r="H31" s="214" t="s">
        <v>1347</v>
      </c>
      <c r="I31" s="219" t="s">
        <v>592</v>
      </c>
      <c r="J31"/>
    </row>
    <row r="32" spans="1:9" ht="15" customHeight="1">
      <c r="A32" s="213" t="s">
        <v>2537</v>
      </c>
      <c r="B32" s="214" t="s">
        <v>219</v>
      </c>
      <c r="C32" s="214" t="s">
        <v>2547</v>
      </c>
      <c r="D32" s="214" t="s">
        <v>603</v>
      </c>
      <c r="E32" s="214" t="s">
        <v>1490</v>
      </c>
      <c r="F32" s="214" t="s">
        <v>2535</v>
      </c>
      <c r="G32" s="214" t="s">
        <v>2539</v>
      </c>
      <c r="H32" s="214" t="s">
        <v>1337</v>
      </c>
      <c r="I32" s="219" t="s">
        <v>593</v>
      </c>
    </row>
    <row r="33" spans="1:9" ht="15" customHeight="1">
      <c r="A33" s="209"/>
      <c r="B33" s="171"/>
      <c r="C33" s="171"/>
      <c r="D33" s="171"/>
      <c r="E33" s="171"/>
      <c r="F33" s="171"/>
      <c r="G33" s="171"/>
      <c r="H33" s="171"/>
      <c r="I33" s="218"/>
    </row>
    <row r="34" spans="1:10" s="3" customFormat="1" ht="15" customHeight="1">
      <c r="A34" s="209"/>
      <c r="B34" s="171"/>
      <c r="C34" s="171"/>
      <c r="D34" s="171"/>
      <c r="E34" s="171"/>
      <c r="F34" s="171"/>
      <c r="G34" s="171"/>
      <c r="H34" s="220"/>
      <c r="I34" s="215" t="s">
        <v>984</v>
      </c>
      <c r="J34"/>
    </row>
    <row r="35" spans="1:10" s="17" customFormat="1" ht="15" customHeight="1">
      <c r="A35" s="223" t="s">
        <v>2533</v>
      </c>
      <c r="B35" s="224" t="s">
        <v>220</v>
      </c>
      <c r="C35" s="224" t="s">
        <v>2554</v>
      </c>
      <c r="D35" s="224" t="s">
        <v>1545</v>
      </c>
      <c r="E35" s="224" t="s">
        <v>1546</v>
      </c>
      <c r="F35" s="224" t="s">
        <v>2535</v>
      </c>
      <c r="G35" s="224" t="s">
        <v>1547</v>
      </c>
      <c r="H35" s="224" t="s">
        <v>1480</v>
      </c>
      <c r="I35" s="223" t="s">
        <v>174</v>
      </c>
      <c r="J35"/>
    </row>
    <row r="36" spans="1:10" s="17" customFormat="1" ht="15" customHeight="1">
      <c r="A36" s="213" t="s">
        <v>2536</v>
      </c>
      <c r="B36" s="214" t="s">
        <v>226</v>
      </c>
      <c r="C36" s="214" t="s">
        <v>2554</v>
      </c>
      <c r="D36" s="214" t="s">
        <v>2662</v>
      </c>
      <c r="E36" s="214" t="s">
        <v>1575</v>
      </c>
      <c r="F36" s="214" t="s">
        <v>2535</v>
      </c>
      <c r="G36" s="214" t="s">
        <v>1343</v>
      </c>
      <c r="H36" s="214" t="s">
        <v>1382</v>
      </c>
      <c r="I36" s="219" t="s">
        <v>227</v>
      </c>
      <c r="J36"/>
    </row>
    <row r="37" spans="1:9" ht="15" customHeight="1">
      <c r="A37" s="213" t="s">
        <v>2537</v>
      </c>
      <c r="B37" s="214" t="s">
        <v>221</v>
      </c>
      <c r="C37" s="214" t="s">
        <v>2554</v>
      </c>
      <c r="D37" s="214" t="s">
        <v>1563</v>
      </c>
      <c r="E37" s="214" t="s">
        <v>1564</v>
      </c>
      <c r="F37" s="214" t="s">
        <v>2535</v>
      </c>
      <c r="G37" s="214" t="s">
        <v>1325</v>
      </c>
      <c r="H37" s="214" t="s">
        <v>1368</v>
      </c>
      <c r="I37" s="219" t="s">
        <v>222</v>
      </c>
    </row>
    <row r="38" spans="1:9" ht="15" customHeight="1">
      <c r="A38" s="209"/>
      <c r="B38" s="171"/>
      <c r="C38" s="171"/>
      <c r="D38" s="171"/>
      <c r="E38" s="171"/>
      <c r="F38" s="171"/>
      <c r="G38" s="171"/>
      <c r="H38" s="171"/>
      <c r="I38" s="218"/>
    </row>
    <row r="39" spans="1:10" s="3" customFormat="1" ht="15" customHeight="1">
      <c r="A39" s="209"/>
      <c r="B39" s="171"/>
      <c r="C39" s="171"/>
      <c r="D39" s="171"/>
      <c r="E39" s="171"/>
      <c r="F39" s="171"/>
      <c r="G39" s="171"/>
      <c r="H39" s="208"/>
      <c r="I39" s="218" t="s">
        <v>985</v>
      </c>
      <c r="J39"/>
    </row>
    <row r="40" spans="1:10" s="17" customFormat="1" ht="15" customHeight="1">
      <c r="A40" s="223" t="s">
        <v>2533</v>
      </c>
      <c r="B40" s="224" t="s">
        <v>978</v>
      </c>
      <c r="C40" s="224" t="s">
        <v>2550</v>
      </c>
      <c r="D40" s="224" t="s">
        <v>1371</v>
      </c>
      <c r="E40" s="224" t="s">
        <v>1372</v>
      </c>
      <c r="F40" s="224" t="s">
        <v>2535</v>
      </c>
      <c r="G40" s="224" t="s">
        <v>2539</v>
      </c>
      <c r="H40" s="224" t="s">
        <v>1373</v>
      </c>
      <c r="I40" s="223" t="s">
        <v>897</v>
      </c>
      <c r="J40"/>
    </row>
    <row r="41" spans="1:10" s="17" customFormat="1" ht="15" customHeight="1">
      <c r="A41" s="213" t="s">
        <v>2536</v>
      </c>
      <c r="B41" s="214" t="s">
        <v>986</v>
      </c>
      <c r="C41" s="214" t="s">
        <v>2550</v>
      </c>
      <c r="D41" s="214" t="s">
        <v>1361</v>
      </c>
      <c r="E41" s="214" t="s">
        <v>1362</v>
      </c>
      <c r="F41" s="214" t="s">
        <v>2535</v>
      </c>
      <c r="G41" s="214" t="s">
        <v>1363</v>
      </c>
      <c r="H41" s="214" t="s">
        <v>1364</v>
      </c>
      <c r="I41" s="219" t="s">
        <v>904</v>
      </c>
      <c r="J41"/>
    </row>
    <row r="42" spans="1:9" ht="15" customHeight="1">
      <c r="A42" s="213" t="s">
        <v>2537</v>
      </c>
      <c r="B42" s="214" t="s">
        <v>987</v>
      </c>
      <c r="C42" s="214" t="s">
        <v>2550</v>
      </c>
      <c r="D42" s="214" t="s">
        <v>2664</v>
      </c>
      <c r="E42" s="214" t="s">
        <v>2663</v>
      </c>
      <c r="F42" s="214" t="s">
        <v>2535</v>
      </c>
      <c r="G42" s="214" t="s">
        <v>1376</v>
      </c>
      <c r="H42" s="214" t="s">
        <v>2560</v>
      </c>
      <c r="I42" s="219" t="s">
        <v>988</v>
      </c>
    </row>
    <row r="43" spans="1:9" ht="15" customHeight="1">
      <c r="A43" s="209"/>
      <c r="B43" s="171"/>
      <c r="C43" s="171"/>
      <c r="D43" s="171"/>
      <c r="E43" s="171"/>
      <c r="F43" s="171"/>
      <c r="G43" s="171"/>
      <c r="H43" s="171"/>
      <c r="I43" s="218"/>
    </row>
    <row r="44" spans="1:10" s="3" customFormat="1" ht="15" customHeight="1">
      <c r="A44" s="209"/>
      <c r="B44" s="171"/>
      <c r="C44" s="171"/>
      <c r="D44" s="171"/>
      <c r="E44" s="171"/>
      <c r="F44" s="171"/>
      <c r="G44" s="171"/>
      <c r="H44" s="171"/>
      <c r="I44" s="218" t="s">
        <v>989</v>
      </c>
      <c r="J44"/>
    </row>
    <row r="45" spans="1:10" s="17" customFormat="1" ht="15" customHeight="1">
      <c r="A45" s="223" t="s">
        <v>2533</v>
      </c>
      <c r="B45" s="224" t="s">
        <v>979</v>
      </c>
      <c r="C45" s="224" t="s">
        <v>2556</v>
      </c>
      <c r="D45" s="224" t="s">
        <v>1341</v>
      </c>
      <c r="E45" s="224" t="s">
        <v>1342</v>
      </c>
      <c r="F45" s="224" t="s">
        <v>2535</v>
      </c>
      <c r="G45" s="224" t="s">
        <v>1343</v>
      </c>
      <c r="H45" s="224" t="s">
        <v>1340</v>
      </c>
      <c r="I45" s="223" t="s">
        <v>901</v>
      </c>
      <c r="J45"/>
    </row>
    <row r="46" spans="1:10" s="17" customFormat="1" ht="15" customHeight="1">
      <c r="A46" s="213" t="s">
        <v>2536</v>
      </c>
      <c r="B46" s="214" t="s">
        <v>991</v>
      </c>
      <c r="C46" s="214" t="s">
        <v>2556</v>
      </c>
      <c r="D46" s="214" t="s">
        <v>1338</v>
      </c>
      <c r="E46" s="214" t="s">
        <v>605</v>
      </c>
      <c r="F46" s="214" t="s">
        <v>2535</v>
      </c>
      <c r="G46" s="214" t="s">
        <v>1339</v>
      </c>
      <c r="H46" s="214" t="s">
        <v>1340</v>
      </c>
      <c r="I46" s="219" t="s">
        <v>992</v>
      </c>
      <c r="J46"/>
    </row>
    <row r="47" spans="1:9" ht="15" customHeight="1">
      <c r="A47" s="213" t="s">
        <v>2537</v>
      </c>
      <c r="B47" s="214" t="s">
        <v>990</v>
      </c>
      <c r="C47" s="214" t="s">
        <v>2556</v>
      </c>
      <c r="D47" s="214" t="s">
        <v>1345</v>
      </c>
      <c r="E47" s="214" t="s">
        <v>1346</v>
      </c>
      <c r="F47" s="214" t="s">
        <v>2535</v>
      </c>
      <c r="G47" s="214" t="s">
        <v>2539</v>
      </c>
      <c r="H47" s="214" t="s">
        <v>1347</v>
      </c>
      <c r="I47" s="219" t="s">
        <v>594</v>
      </c>
    </row>
    <row r="48" spans="1:9" ht="15" customHeight="1">
      <c r="A48" s="209"/>
      <c r="B48" s="171"/>
      <c r="C48" s="171"/>
      <c r="D48" s="171"/>
      <c r="E48" s="171"/>
      <c r="F48" s="171"/>
      <c r="G48" s="171"/>
      <c r="H48" s="171"/>
      <c r="I48" s="218"/>
    </row>
    <row r="49" spans="1:10" s="3" customFormat="1" ht="15" customHeight="1">
      <c r="A49" s="209"/>
      <c r="B49" s="225"/>
      <c r="C49" s="225"/>
      <c r="D49" s="225"/>
      <c r="E49" s="225"/>
      <c r="F49" s="225"/>
      <c r="G49" s="225"/>
      <c r="H49" s="225"/>
      <c r="I49" s="226" t="s">
        <v>595</v>
      </c>
      <c r="J49"/>
    </row>
    <row r="50" spans="1:10" s="17" customFormat="1" ht="15" customHeight="1">
      <c r="A50" s="223" t="s">
        <v>2533</v>
      </c>
      <c r="B50" s="224" t="s">
        <v>223</v>
      </c>
      <c r="C50" s="224" t="s">
        <v>2555</v>
      </c>
      <c r="D50" s="224" t="s">
        <v>1493</v>
      </c>
      <c r="E50" s="224" t="s">
        <v>1494</v>
      </c>
      <c r="F50" s="224" t="s">
        <v>2535</v>
      </c>
      <c r="G50" s="224" t="s">
        <v>1495</v>
      </c>
      <c r="H50" s="224" t="s">
        <v>2618</v>
      </c>
      <c r="I50" s="223" t="s">
        <v>488</v>
      </c>
      <c r="J50"/>
    </row>
    <row r="51" spans="1:10" s="17" customFormat="1" ht="15" customHeight="1">
      <c r="A51" s="213" t="s">
        <v>2536</v>
      </c>
      <c r="B51" s="214" t="s">
        <v>224</v>
      </c>
      <c r="C51" s="214" t="s">
        <v>2555</v>
      </c>
      <c r="D51" s="214" t="s">
        <v>1473</v>
      </c>
      <c r="E51" s="214" t="s">
        <v>1474</v>
      </c>
      <c r="F51" s="214" t="s">
        <v>2535</v>
      </c>
      <c r="G51" s="214" t="s">
        <v>1475</v>
      </c>
      <c r="H51" s="214" t="s">
        <v>2619</v>
      </c>
      <c r="I51" s="219" t="s">
        <v>466</v>
      </c>
      <c r="J51"/>
    </row>
    <row r="52" spans="1:9" ht="15" customHeight="1">
      <c r="A52" s="213" t="s">
        <v>2537</v>
      </c>
      <c r="B52" s="214" t="s">
        <v>596</v>
      </c>
      <c r="C52" s="214" t="s">
        <v>2555</v>
      </c>
      <c r="D52" s="214" t="s">
        <v>1751</v>
      </c>
      <c r="E52" s="214" t="s">
        <v>1752</v>
      </c>
      <c r="F52" s="214" t="s">
        <v>2535</v>
      </c>
      <c r="G52" s="214" t="s">
        <v>1753</v>
      </c>
      <c r="H52" s="214" t="s">
        <v>2623</v>
      </c>
      <c r="I52" s="219" t="s">
        <v>597</v>
      </c>
    </row>
    <row r="53" spans="1:9" ht="15" customHeight="1">
      <c r="A53" s="209"/>
      <c r="B53" s="225"/>
      <c r="C53" s="225"/>
      <c r="D53" s="225"/>
      <c r="E53" s="225"/>
      <c r="F53" s="225"/>
      <c r="G53" s="225"/>
      <c r="H53" s="225"/>
      <c r="I53" s="226"/>
    </row>
    <row r="54" spans="1:10" s="3" customFormat="1" ht="15" customHeight="1">
      <c r="A54" s="209"/>
      <c r="B54" s="225"/>
      <c r="C54" s="225"/>
      <c r="D54" s="225"/>
      <c r="E54" s="225"/>
      <c r="F54" s="225"/>
      <c r="G54" s="225"/>
      <c r="H54" s="225"/>
      <c r="I54" s="226" t="s">
        <v>993</v>
      </c>
      <c r="J54"/>
    </row>
    <row r="55" spans="1:10" s="17" customFormat="1" ht="15" customHeight="1">
      <c r="A55" s="223" t="s">
        <v>2533</v>
      </c>
      <c r="B55" s="224" t="s">
        <v>228</v>
      </c>
      <c r="C55" s="224" t="s">
        <v>2552</v>
      </c>
      <c r="D55" s="224" t="s">
        <v>1581</v>
      </c>
      <c r="E55" s="224" t="s">
        <v>1582</v>
      </c>
      <c r="F55" s="224" t="s">
        <v>2535</v>
      </c>
      <c r="G55" s="224" t="s">
        <v>1343</v>
      </c>
      <c r="H55" s="224" t="s">
        <v>2553</v>
      </c>
      <c r="I55" s="223" t="s">
        <v>518</v>
      </c>
      <c r="J55"/>
    </row>
    <row r="56" spans="1:10" s="17" customFormat="1" ht="15" customHeight="1">
      <c r="A56" s="213" t="s">
        <v>2536</v>
      </c>
      <c r="B56" s="214" t="s">
        <v>229</v>
      </c>
      <c r="C56" s="214" t="s">
        <v>2552</v>
      </c>
      <c r="D56" s="214" t="s">
        <v>1629</v>
      </c>
      <c r="E56" s="214" t="s">
        <v>1630</v>
      </c>
      <c r="F56" s="214" t="s">
        <v>2535</v>
      </c>
      <c r="G56" s="214" t="s">
        <v>1631</v>
      </c>
      <c r="H56" s="214" t="s">
        <v>1632</v>
      </c>
      <c r="I56" s="219" t="s">
        <v>598</v>
      </c>
      <c r="J56"/>
    </row>
    <row r="57" spans="1:9" ht="15" customHeight="1">
      <c r="A57" s="213" t="s">
        <v>2537</v>
      </c>
      <c r="B57" s="214" t="s">
        <v>230</v>
      </c>
      <c r="C57" s="214" t="s">
        <v>2552</v>
      </c>
      <c r="D57" s="214" t="s">
        <v>1597</v>
      </c>
      <c r="E57" s="214" t="s">
        <v>1598</v>
      </c>
      <c r="F57" s="214" t="s">
        <v>2535</v>
      </c>
      <c r="G57" s="214" t="s">
        <v>1343</v>
      </c>
      <c r="H57" s="214" t="s">
        <v>1599</v>
      </c>
      <c r="I57" s="219" t="s">
        <v>599</v>
      </c>
    </row>
    <row r="58" spans="1:9" ht="15" customHeight="1">
      <c r="A58" s="209"/>
      <c r="B58" s="225"/>
      <c r="C58" s="225"/>
      <c r="D58" s="225"/>
      <c r="E58" s="225"/>
      <c r="F58" s="225"/>
      <c r="G58" s="225"/>
      <c r="H58" s="225"/>
      <c r="I58" s="226"/>
    </row>
    <row r="59" spans="1:10" s="3" customFormat="1" ht="15" customHeight="1">
      <c r="A59" s="210"/>
      <c r="B59"/>
      <c r="C59"/>
      <c r="D59"/>
      <c r="E59"/>
      <c r="F59"/>
      <c r="G59"/>
      <c r="H59"/>
      <c r="I59" s="13"/>
      <c r="J59"/>
    </row>
    <row r="60" spans="1:10" s="17" customFormat="1" ht="15" customHeight="1">
      <c r="A60" s="211"/>
      <c r="B60"/>
      <c r="C60"/>
      <c r="D60"/>
      <c r="E60"/>
      <c r="F60"/>
      <c r="G60"/>
      <c r="H60"/>
      <c r="I60" s="13"/>
      <c r="J60"/>
    </row>
    <row r="61" spans="1:10" s="17" customFormat="1" ht="15" customHeight="1">
      <c r="A61" s="212"/>
      <c r="B61"/>
      <c r="C61"/>
      <c r="D61"/>
      <c r="E61"/>
      <c r="F61"/>
      <c r="G61"/>
      <c r="H61"/>
      <c r="I61" s="13"/>
      <c r="J61"/>
    </row>
    <row r="62" spans="1:8" ht="15" customHeight="1">
      <c r="A62" s="212"/>
      <c r="B62"/>
      <c r="C62"/>
      <c r="H62"/>
    </row>
    <row r="63" spans="1:8" ht="12.75">
      <c r="A63" s="209"/>
      <c r="B63"/>
      <c r="C63"/>
      <c r="H63"/>
    </row>
    <row r="64" ht="12.75">
      <c r="F64" s="2"/>
    </row>
  </sheetData>
  <sheetProtection/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10" width="18.8515625" style="0" customWidth="1"/>
  </cols>
  <sheetData>
    <row r="1" spans="5:6" ht="15">
      <c r="E1" s="20"/>
      <c r="F1" s="20"/>
    </row>
    <row r="2" spans="5:6" ht="15.75">
      <c r="E2" s="1" t="str">
        <f>Startlist!$F2</f>
        <v>Pandivere Talv rahvaralli 2019</v>
      </c>
      <c r="F2" s="1"/>
    </row>
    <row r="3" spans="5:6" ht="15">
      <c r="E3" s="20" t="str">
        <f>Startlist!$F3</f>
        <v>23.02.2019</v>
      </c>
      <c r="F3" s="20"/>
    </row>
    <row r="4" spans="5:6" ht="15">
      <c r="E4" s="20" t="str">
        <f>Startlist!$F4</f>
        <v>Rakke</v>
      </c>
      <c r="F4" s="20"/>
    </row>
    <row r="5" ht="21" customHeight="1">
      <c r="A5" s="6" t="s">
        <v>2520</v>
      </c>
    </row>
    <row r="6" spans="1:10" ht="15">
      <c r="A6" s="6"/>
      <c r="J6" s="98" t="s">
        <v>600</v>
      </c>
    </row>
    <row r="7" spans="1:10" ht="12.75">
      <c r="A7" s="32"/>
      <c r="B7" s="66"/>
      <c r="C7" s="12"/>
      <c r="D7" s="12"/>
      <c r="E7" s="12"/>
      <c r="F7" s="12"/>
      <c r="G7" s="12"/>
      <c r="H7" s="12"/>
      <c r="I7" s="12"/>
      <c r="J7" s="12"/>
    </row>
    <row r="8" spans="1:10" ht="12.75">
      <c r="A8" s="67"/>
      <c r="B8" s="88" t="s">
        <v>2543</v>
      </c>
      <c r="C8" s="88" t="s">
        <v>2548</v>
      </c>
      <c r="D8" s="89" t="s">
        <v>2547</v>
      </c>
      <c r="E8" s="89" t="s">
        <v>2554</v>
      </c>
      <c r="F8" s="89" t="s">
        <v>2550</v>
      </c>
      <c r="G8" s="89" t="s">
        <v>2556</v>
      </c>
      <c r="H8" s="89" t="s">
        <v>2555</v>
      </c>
      <c r="I8" s="89" t="s">
        <v>2552</v>
      </c>
      <c r="J8" s="89" t="s">
        <v>2534</v>
      </c>
    </row>
    <row r="9" spans="1:10" ht="12.75">
      <c r="A9" s="90" t="s">
        <v>2573</v>
      </c>
      <c r="B9" s="91" t="s">
        <v>1013</v>
      </c>
      <c r="C9" s="91" t="s">
        <v>1810</v>
      </c>
      <c r="D9" s="91" t="s">
        <v>1829</v>
      </c>
      <c r="E9" s="91" t="s">
        <v>1122</v>
      </c>
      <c r="F9" s="91" t="s">
        <v>1041</v>
      </c>
      <c r="G9" s="91" t="s">
        <v>1060</v>
      </c>
      <c r="H9" s="91" t="s">
        <v>1015</v>
      </c>
      <c r="I9" s="91" t="s">
        <v>1287</v>
      </c>
      <c r="J9" s="91"/>
    </row>
    <row r="10" spans="1:10" ht="12.75">
      <c r="A10" s="92" t="s">
        <v>2201</v>
      </c>
      <c r="B10" s="93" t="s">
        <v>2202</v>
      </c>
      <c r="C10" s="93" t="s">
        <v>2203</v>
      </c>
      <c r="D10" s="93" t="s">
        <v>2204</v>
      </c>
      <c r="E10" s="93" t="s">
        <v>2205</v>
      </c>
      <c r="F10" s="93" t="s">
        <v>2206</v>
      </c>
      <c r="G10" s="93" t="s">
        <v>2207</v>
      </c>
      <c r="H10" s="93" t="s">
        <v>2208</v>
      </c>
      <c r="I10" s="93" t="s">
        <v>2209</v>
      </c>
      <c r="J10" s="93"/>
    </row>
    <row r="11" spans="1:10" ht="12.75">
      <c r="A11" s="94" t="s">
        <v>2210</v>
      </c>
      <c r="B11" s="95" t="s">
        <v>2211</v>
      </c>
      <c r="C11" s="95" t="s">
        <v>2212</v>
      </c>
      <c r="D11" s="95" t="s">
        <v>2213</v>
      </c>
      <c r="E11" s="95" t="s">
        <v>2214</v>
      </c>
      <c r="F11" s="95" t="s">
        <v>2215</v>
      </c>
      <c r="G11" s="95" t="s">
        <v>2216</v>
      </c>
      <c r="H11" s="95" t="s">
        <v>2217</v>
      </c>
      <c r="I11" s="95" t="s">
        <v>2218</v>
      </c>
      <c r="J11" s="95"/>
    </row>
    <row r="12" spans="1:10" ht="12.75">
      <c r="A12" s="96" t="s">
        <v>2577</v>
      </c>
      <c r="B12" s="97" t="s">
        <v>1785</v>
      </c>
      <c r="C12" s="97" t="s">
        <v>1266</v>
      </c>
      <c r="D12" s="91" t="s">
        <v>1845</v>
      </c>
      <c r="E12" s="91" t="s">
        <v>1997</v>
      </c>
      <c r="F12" s="91" t="s">
        <v>2084</v>
      </c>
      <c r="G12" s="91" t="s">
        <v>2038</v>
      </c>
      <c r="H12" s="91" t="s">
        <v>1842</v>
      </c>
      <c r="I12" s="91" t="s">
        <v>1957</v>
      </c>
      <c r="J12" s="91"/>
    </row>
    <row r="13" spans="1:10" ht="12.75">
      <c r="A13" s="92" t="s">
        <v>2219</v>
      </c>
      <c r="B13" s="93" t="s">
        <v>2220</v>
      </c>
      <c r="C13" s="93" t="s">
        <v>2221</v>
      </c>
      <c r="D13" s="93" t="s">
        <v>2222</v>
      </c>
      <c r="E13" s="93" t="s">
        <v>2223</v>
      </c>
      <c r="F13" s="93" t="s">
        <v>2224</v>
      </c>
      <c r="G13" s="93" t="s">
        <v>2225</v>
      </c>
      <c r="H13" s="93" t="s">
        <v>2226</v>
      </c>
      <c r="I13" s="93" t="s">
        <v>2227</v>
      </c>
      <c r="J13" s="93"/>
    </row>
    <row r="14" spans="1:10" ht="12.75">
      <c r="A14" s="94" t="s">
        <v>2228</v>
      </c>
      <c r="B14" s="95" t="s">
        <v>2229</v>
      </c>
      <c r="C14" s="95" t="s">
        <v>2230</v>
      </c>
      <c r="D14" s="95" t="s">
        <v>2231</v>
      </c>
      <c r="E14" s="95" t="s">
        <v>2232</v>
      </c>
      <c r="F14" s="95" t="s">
        <v>2233</v>
      </c>
      <c r="G14" s="95" t="s">
        <v>2234</v>
      </c>
      <c r="H14" s="95" t="s">
        <v>2235</v>
      </c>
      <c r="I14" s="95" t="s">
        <v>2218</v>
      </c>
      <c r="J14" s="95"/>
    </row>
    <row r="15" spans="1:10" ht="12.75">
      <c r="A15" s="96" t="s">
        <v>2578</v>
      </c>
      <c r="B15" s="97" t="s">
        <v>1780</v>
      </c>
      <c r="C15" s="97" t="s">
        <v>1814</v>
      </c>
      <c r="D15" s="91" t="s">
        <v>33</v>
      </c>
      <c r="E15" s="91" t="s">
        <v>1995</v>
      </c>
      <c r="F15" s="91" t="s">
        <v>1807</v>
      </c>
      <c r="G15" s="91" t="s">
        <v>1879</v>
      </c>
      <c r="H15" s="91" t="s">
        <v>1827</v>
      </c>
      <c r="I15" s="91" t="s">
        <v>1958</v>
      </c>
      <c r="J15" s="91"/>
    </row>
    <row r="16" spans="1:10" ht="12.75">
      <c r="A16" s="92" t="s">
        <v>2236</v>
      </c>
      <c r="B16" s="93" t="s">
        <v>2237</v>
      </c>
      <c r="C16" s="93" t="s">
        <v>2238</v>
      </c>
      <c r="D16" s="93" t="s">
        <v>2239</v>
      </c>
      <c r="E16" s="93" t="s">
        <v>2240</v>
      </c>
      <c r="F16" s="93" t="s">
        <v>2241</v>
      </c>
      <c r="G16" s="93" t="s">
        <v>2242</v>
      </c>
      <c r="H16" s="93" t="s">
        <v>2243</v>
      </c>
      <c r="I16" s="93" t="s">
        <v>2244</v>
      </c>
      <c r="J16" s="93"/>
    </row>
    <row r="17" spans="1:10" ht="12.75">
      <c r="A17" s="94" t="s">
        <v>2245</v>
      </c>
      <c r="B17" s="95" t="s">
        <v>2211</v>
      </c>
      <c r="C17" s="95" t="s">
        <v>2246</v>
      </c>
      <c r="D17" s="95" t="s">
        <v>2247</v>
      </c>
      <c r="E17" s="95" t="s">
        <v>2214</v>
      </c>
      <c r="F17" s="95" t="s">
        <v>2215</v>
      </c>
      <c r="G17" s="95" t="s">
        <v>2216</v>
      </c>
      <c r="H17" s="95" t="s">
        <v>2248</v>
      </c>
      <c r="I17" s="95" t="s">
        <v>2218</v>
      </c>
      <c r="J17" s="95"/>
    </row>
    <row r="18" spans="1:10" ht="12.75">
      <c r="A18" s="96" t="s">
        <v>2574</v>
      </c>
      <c r="B18" s="97" t="s">
        <v>2268</v>
      </c>
      <c r="C18" s="97" t="s">
        <v>1063</v>
      </c>
      <c r="D18" s="91" t="s">
        <v>1764</v>
      </c>
      <c r="E18" s="91" t="s">
        <v>1893</v>
      </c>
      <c r="F18" s="91" t="s">
        <v>2274</v>
      </c>
      <c r="G18" s="91" t="s">
        <v>2282</v>
      </c>
      <c r="H18" s="91" t="s">
        <v>1271</v>
      </c>
      <c r="I18" s="91" t="s">
        <v>2323</v>
      </c>
      <c r="J18" s="91"/>
    </row>
    <row r="19" spans="1:10" ht="12.75">
      <c r="A19" s="92" t="s">
        <v>2249</v>
      </c>
      <c r="B19" s="93" t="s">
        <v>1183</v>
      </c>
      <c r="C19" s="93" t="s">
        <v>1184</v>
      </c>
      <c r="D19" s="93" t="s">
        <v>1185</v>
      </c>
      <c r="E19" s="93" t="s">
        <v>1186</v>
      </c>
      <c r="F19" s="93" t="s">
        <v>1187</v>
      </c>
      <c r="G19" s="93" t="s">
        <v>1188</v>
      </c>
      <c r="H19" s="93" t="s">
        <v>1189</v>
      </c>
      <c r="I19" s="93" t="s">
        <v>1190</v>
      </c>
      <c r="J19" s="93"/>
    </row>
    <row r="20" spans="1:10" ht="12.75">
      <c r="A20" s="94" t="s">
        <v>2210</v>
      </c>
      <c r="B20" s="95" t="s">
        <v>1191</v>
      </c>
      <c r="C20" s="95" t="s">
        <v>2212</v>
      </c>
      <c r="D20" s="95" t="s">
        <v>2231</v>
      </c>
      <c r="E20" s="95" t="s">
        <v>2214</v>
      </c>
      <c r="F20" s="95" t="s">
        <v>2215</v>
      </c>
      <c r="G20" s="95" t="s">
        <v>2216</v>
      </c>
      <c r="H20" s="95" t="s">
        <v>2217</v>
      </c>
      <c r="I20" s="95" t="s">
        <v>2218</v>
      </c>
      <c r="J20" s="95"/>
    </row>
    <row r="21" spans="1:10" ht="12.75">
      <c r="A21" s="96" t="s">
        <v>2576</v>
      </c>
      <c r="B21" s="97" t="s">
        <v>1057</v>
      </c>
      <c r="C21" s="97" t="s">
        <v>1070</v>
      </c>
      <c r="D21" s="91" t="s">
        <v>1070</v>
      </c>
      <c r="E21" s="91" t="s">
        <v>1286</v>
      </c>
      <c r="F21" s="91" t="s">
        <v>2275</v>
      </c>
      <c r="G21" s="91" t="s">
        <v>1041</v>
      </c>
      <c r="H21" s="91" t="s">
        <v>1049</v>
      </c>
      <c r="I21" s="91" t="s">
        <v>2324</v>
      </c>
      <c r="J21" s="91"/>
    </row>
    <row r="22" spans="1:10" ht="12.75">
      <c r="A22" s="92" t="s">
        <v>2250</v>
      </c>
      <c r="B22" s="93" t="s">
        <v>1192</v>
      </c>
      <c r="C22" s="93" t="s">
        <v>1193</v>
      </c>
      <c r="D22" s="93" t="s">
        <v>1193</v>
      </c>
      <c r="E22" s="93" t="s">
        <v>1194</v>
      </c>
      <c r="F22" s="93" t="s">
        <v>1195</v>
      </c>
      <c r="G22" s="93" t="s">
        <v>1196</v>
      </c>
      <c r="H22" s="93" t="s">
        <v>1197</v>
      </c>
      <c r="I22" s="93" t="s">
        <v>1198</v>
      </c>
      <c r="J22" s="93"/>
    </row>
    <row r="23" spans="1:10" ht="12.75">
      <c r="A23" s="94" t="s">
        <v>2228</v>
      </c>
      <c r="B23" s="95" t="s">
        <v>1191</v>
      </c>
      <c r="C23" s="95" t="s">
        <v>2246</v>
      </c>
      <c r="D23" s="95" t="s">
        <v>2231</v>
      </c>
      <c r="E23" s="95" t="s">
        <v>2214</v>
      </c>
      <c r="F23" s="95" t="s">
        <v>2215</v>
      </c>
      <c r="G23" s="95" t="s">
        <v>2216</v>
      </c>
      <c r="H23" s="95" t="s">
        <v>2217</v>
      </c>
      <c r="I23" s="95" t="s">
        <v>2218</v>
      </c>
      <c r="J23" s="95"/>
    </row>
    <row r="24" spans="1:10" ht="12.75">
      <c r="A24" s="96" t="s">
        <v>2575</v>
      </c>
      <c r="B24" s="97" t="s">
        <v>2265</v>
      </c>
      <c r="C24" s="97" t="s">
        <v>2409</v>
      </c>
      <c r="D24" s="91" t="s">
        <v>2287</v>
      </c>
      <c r="E24" s="91" t="s">
        <v>2319</v>
      </c>
      <c r="F24" s="91" t="s">
        <v>2276</v>
      </c>
      <c r="G24" s="91" t="s">
        <v>2283</v>
      </c>
      <c r="H24" s="91" t="s">
        <v>1827</v>
      </c>
      <c r="I24" s="91" t="s">
        <v>2332</v>
      </c>
      <c r="J24" s="91"/>
    </row>
    <row r="25" spans="1:10" ht="12.75">
      <c r="A25" s="92" t="s">
        <v>2251</v>
      </c>
      <c r="B25" s="93" t="s">
        <v>1199</v>
      </c>
      <c r="C25" s="93" t="s">
        <v>1200</v>
      </c>
      <c r="D25" s="93" t="s">
        <v>1201</v>
      </c>
      <c r="E25" s="93" t="s">
        <v>1202</v>
      </c>
      <c r="F25" s="93" t="s">
        <v>1203</v>
      </c>
      <c r="G25" s="93" t="s">
        <v>1204</v>
      </c>
      <c r="H25" s="93" t="s">
        <v>2243</v>
      </c>
      <c r="I25" s="93" t="s">
        <v>1205</v>
      </c>
      <c r="J25" s="93"/>
    </row>
    <row r="26" spans="1:10" ht="12.75">
      <c r="A26" s="94" t="s">
        <v>2245</v>
      </c>
      <c r="B26" s="95" t="s">
        <v>2229</v>
      </c>
      <c r="C26" s="95" t="s">
        <v>2230</v>
      </c>
      <c r="D26" s="95" t="s">
        <v>2247</v>
      </c>
      <c r="E26" s="95" t="s">
        <v>2214</v>
      </c>
      <c r="F26" s="95" t="s">
        <v>2215</v>
      </c>
      <c r="G26" s="95" t="s">
        <v>2216</v>
      </c>
      <c r="H26" s="95" t="s">
        <v>2235</v>
      </c>
      <c r="I26" s="95" t="s">
        <v>1206</v>
      </c>
      <c r="J26" s="95"/>
    </row>
    <row r="27" spans="1:10" ht="12.75">
      <c r="A27" s="96" t="s">
        <v>2580</v>
      </c>
      <c r="B27" s="97" t="s">
        <v>54</v>
      </c>
      <c r="C27" s="97" t="s">
        <v>80</v>
      </c>
      <c r="D27" s="91" t="s">
        <v>80</v>
      </c>
      <c r="E27" s="91" t="s">
        <v>102</v>
      </c>
      <c r="F27" s="91" t="s">
        <v>66</v>
      </c>
      <c r="G27" s="91" t="s">
        <v>69</v>
      </c>
      <c r="H27" s="91" t="s">
        <v>93</v>
      </c>
      <c r="I27" s="91" t="s">
        <v>2322</v>
      </c>
      <c r="J27" s="91"/>
    </row>
    <row r="28" spans="1:10" ht="12.75">
      <c r="A28" s="92" t="s">
        <v>2252</v>
      </c>
      <c r="B28" s="93" t="s">
        <v>694</v>
      </c>
      <c r="C28" s="93" t="s">
        <v>695</v>
      </c>
      <c r="D28" s="93" t="s">
        <v>695</v>
      </c>
      <c r="E28" s="93" t="s">
        <v>696</v>
      </c>
      <c r="F28" s="93" t="s">
        <v>697</v>
      </c>
      <c r="G28" s="93" t="s">
        <v>698</v>
      </c>
      <c r="H28" s="93" t="s">
        <v>699</v>
      </c>
      <c r="I28" s="93" t="s">
        <v>700</v>
      </c>
      <c r="J28" s="93"/>
    </row>
    <row r="29" spans="1:10" ht="12.75">
      <c r="A29" s="94" t="s">
        <v>2253</v>
      </c>
      <c r="B29" s="95" t="s">
        <v>1191</v>
      </c>
      <c r="C29" s="95" t="s">
        <v>701</v>
      </c>
      <c r="D29" s="95" t="s">
        <v>2247</v>
      </c>
      <c r="E29" s="95" t="s">
        <v>2214</v>
      </c>
      <c r="F29" s="95" t="s">
        <v>2215</v>
      </c>
      <c r="G29" s="95" t="s">
        <v>2216</v>
      </c>
      <c r="H29" s="95" t="s">
        <v>2248</v>
      </c>
      <c r="I29" s="95" t="s">
        <v>2218</v>
      </c>
      <c r="J29" s="95"/>
    </row>
    <row r="30" spans="1:10" ht="12.75">
      <c r="A30" s="96" t="s">
        <v>2579</v>
      </c>
      <c r="B30" s="97" t="s">
        <v>1044</v>
      </c>
      <c r="C30" s="97" t="s">
        <v>689</v>
      </c>
      <c r="D30" s="91" t="s">
        <v>1813</v>
      </c>
      <c r="E30" s="91" t="s">
        <v>619</v>
      </c>
      <c r="F30" s="91" t="s">
        <v>614</v>
      </c>
      <c r="G30" s="91" t="s">
        <v>70</v>
      </c>
      <c r="H30" s="91" t="s">
        <v>76</v>
      </c>
      <c r="I30" s="91" t="s">
        <v>628</v>
      </c>
      <c r="J30" s="91"/>
    </row>
    <row r="31" spans="1:10" ht="12.75">
      <c r="A31" s="92" t="s">
        <v>2254</v>
      </c>
      <c r="B31" s="93" t="s">
        <v>702</v>
      </c>
      <c r="C31" s="93" t="s">
        <v>703</v>
      </c>
      <c r="D31" s="93" t="s">
        <v>704</v>
      </c>
      <c r="E31" s="93" t="s">
        <v>705</v>
      </c>
      <c r="F31" s="93" t="s">
        <v>706</v>
      </c>
      <c r="G31" s="93" t="s">
        <v>707</v>
      </c>
      <c r="H31" s="93" t="s">
        <v>708</v>
      </c>
      <c r="I31" s="93" t="s">
        <v>709</v>
      </c>
      <c r="J31" s="93"/>
    </row>
    <row r="32" spans="1:10" ht="12.75">
      <c r="A32" s="94" t="s">
        <v>2255</v>
      </c>
      <c r="B32" s="95" t="s">
        <v>2211</v>
      </c>
      <c r="C32" s="95" t="s">
        <v>710</v>
      </c>
      <c r="D32" s="95" t="s">
        <v>2247</v>
      </c>
      <c r="E32" s="95" t="s">
        <v>2214</v>
      </c>
      <c r="F32" s="95" t="s">
        <v>711</v>
      </c>
      <c r="G32" s="95" t="s">
        <v>2216</v>
      </c>
      <c r="H32" s="95" t="s">
        <v>2248</v>
      </c>
      <c r="I32" s="95" t="s">
        <v>2218</v>
      </c>
      <c r="J32" s="95"/>
    </row>
    <row r="33" spans="1:10" ht="12.75">
      <c r="A33" s="96" t="s">
        <v>1272</v>
      </c>
      <c r="B33" s="97" t="s">
        <v>1957</v>
      </c>
      <c r="C33" s="97" t="s">
        <v>2113</v>
      </c>
      <c r="D33" s="91" t="s">
        <v>2368</v>
      </c>
      <c r="E33" s="91" t="s">
        <v>620</v>
      </c>
      <c r="F33" s="91" t="s">
        <v>1986</v>
      </c>
      <c r="G33" s="91" t="s">
        <v>71</v>
      </c>
      <c r="H33" s="91" t="s">
        <v>58</v>
      </c>
      <c r="I33" s="91" t="s">
        <v>629</v>
      </c>
      <c r="J33" s="91"/>
    </row>
    <row r="34" spans="1:10" ht="12.75">
      <c r="A34" s="92" t="s">
        <v>2256</v>
      </c>
      <c r="B34" s="93" t="s">
        <v>712</v>
      </c>
      <c r="C34" s="93" t="s">
        <v>713</v>
      </c>
      <c r="D34" s="93" t="s">
        <v>714</v>
      </c>
      <c r="E34" s="93" t="s">
        <v>715</v>
      </c>
      <c r="F34" s="93" t="s">
        <v>716</v>
      </c>
      <c r="G34" s="93" t="s">
        <v>717</v>
      </c>
      <c r="H34" s="93" t="s">
        <v>718</v>
      </c>
      <c r="I34" s="93" t="s">
        <v>719</v>
      </c>
      <c r="J34" s="93"/>
    </row>
    <row r="35" spans="1:10" ht="12.75">
      <c r="A35" s="94" t="s">
        <v>2257</v>
      </c>
      <c r="B35" s="95" t="s">
        <v>1191</v>
      </c>
      <c r="C35" s="95" t="s">
        <v>720</v>
      </c>
      <c r="D35" s="95" t="s">
        <v>2247</v>
      </c>
      <c r="E35" s="95" t="s">
        <v>2214</v>
      </c>
      <c r="F35" s="95" t="s">
        <v>2233</v>
      </c>
      <c r="G35" s="95" t="s">
        <v>2216</v>
      </c>
      <c r="H35" s="95" t="s">
        <v>2235</v>
      </c>
      <c r="I35" s="95" t="s">
        <v>2218</v>
      </c>
      <c r="J35" s="95"/>
    </row>
    <row r="36" spans="1:10" ht="12.75">
      <c r="A36" s="96" t="s">
        <v>1273</v>
      </c>
      <c r="B36" s="97" t="s">
        <v>744</v>
      </c>
      <c r="C36" s="97" t="s">
        <v>124</v>
      </c>
      <c r="D36" s="91" t="s">
        <v>2401</v>
      </c>
      <c r="E36" s="91" t="s">
        <v>171</v>
      </c>
      <c r="F36" s="91" t="s">
        <v>896</v>
      </c>
      <c r="G36" s="91" t="s">
        <v>898</v>
      </c>
      <c r="H36" s="91" t="s">
        <v>677</v>
      </c>
      <c r="I36" s="91" t="s">
        <v>240</v>
      </c>
      <c r="J36" s="91"/>
    </row>
    <row r="37" spans="1:10" ht="12.75">
      <c r="A37" s="92" t="s">
        <v>2258</v>
      </c>
      <c r="B37" s="93" t="s">
        <v>274</v>
      </c>
      <c r="C37" s="93" t="s">
        <v>275</v>
      </c>
      <c r="D37" s="93" t="s">
        <v>276</v>
      </c>
      <c r="E37" s="93" t="s">
        <v>277</v>
      </c>
      <c r="F37" s="93" t="s">
        <v>278</v>
      </c>
      <c r="G37" s="93" t="s">
        <v>279</v>
      </c>
      <c r="H37" s="93" t="s">
        <v>280</v>
      </c>
      <c r="I37" s="93" t="s">
        <v>281</v>
      </c>
      <c r="J37" s="93"/>
    </row>
    <row r="38" spans="1:10" ht="12.75">
      <c r="A38" s="94" t="s">
        <v>2253</v>
      </c>
      <c r="B38" s="95" t="s">
        <v>2211</v>
      </c>
      <c r="C38" s="95" t="s">
        <v>282</v>
      </c>
      <c r="D38" s="95" t="s">
        <v>2247</v>
      </c>
      <c r="E38" s="95" t="s">
        <v>2214</v>
      </c>
      <c r="F38" s="95" t="s">
        <v>2215</v>
      </c>
      <c r="G38" s="95" t="s">
        <v>2216</v>
      </c>
      <c r="H38" s="95" t="s">
        <v>283</v>
      </c>
      <c r="I38" s="95" t="s">
        <v>2218</v>
      </c>
      <c r="J38" s="95"/>
    </row>
    <row r="39" spans="1:10" ht="12.75">
      <c r="A39" s="96" t="s">
        <v>1274</v>
      </c>
      <c r="B39" s="97" t="s">
        <v>1046</v>
      </c>
      <c r="C39" s="97" t="s">
        <v>1149</v>
      </c>
      <c r="D39" s="91" t="s">
        <v>91</v>
      </c>
      <c r="E39" s="91" t="s">
        <v>172</v>
      </c>
      <c r="F39" s="91" t="s">
        <v>2329</v>
      </c>
      <c r="G39" s="91" t="s">
        <v>899</v>
      </c>
      <c r="H39" s="91" t="s">
        <v>2078</v>
      </c>
      <c r="I39" s="91" t="s">
        <v>241</v>
      </c>
      <c r="J39" s="91"/>
    </row>
    <row r="40" spans="1:10" ht="12.75">
      <c r="A40" s="92" t="s">
        <v>2259</v>
      </c>
      <c r="B40" s="93" t="s">
        <v>284</v>
      </c>
      <c r="C40" s="93" t="s">
        <v>285</v>
      </c>
      <c r="D40" s="93" t="s">
        <v>601</v>
      </c>
      <c r="E40" s="93" t="s">
        <v>286</v>
      </c>
      <c r="F40" s="93" t="s">
        <v>287</v>
      </c>
      <c r="G40" s="93" t="s">
        <v>288</v>
      </c>
      <c r="H40" s="93" t="s">
        <v>289</v>
      </c>
      <c r="I40" s="93" t="s">
        <v>290</v>
      </c>
      <c r="J40" s="93"/>
    </row>
    <row r="41" spans="1:10" ht="12.75">
      <c r="A41" s="94" t="s">
        <v>2255</v>
      </c>
      <c r="B41" s="95" t="s">
        <v>291</v>
      </c>
      <c r="C41" s="95" t="s">
        <v>710</v>
      </c>
      <c r="D41" s="95" t="s">
        <v>602</v>
      </c>
      <c r="E41" s="95" t="s">
        <v>2214</v>
      </c>
      <c r="F41" s="95" t="s">
        <v>2233</v>
      </c>
      <c r="G41" s="95" t="s">
        <v>2216</v>
      </c>
      <c r="H41" s="95" t="s">
        <v>2248</v>
      </c>
      <c r="I41" s="95" t="s">
        <v>2218</v>
      </c>
      <c r="J41" s="95"/>
    </row>
    <row r="42" spans="1:10" ht="12.75">
      <c r="A42" s="96" t="s">
        <v>1275</v>
      </c>
      <c r="B42" s="97" t="s">
        <v>925</v>
      </c>
      <c r="C42" s="97" t="s">
        <v>103</v>
      </c>
      <c r="D42" s="91" t="s">
        <v>78</v>
      </c>
      <c r="E42" s="91" t="s">
        <v>173</v>
      </c>
      <c r="F42" s="91" t="s">
        <v>905</v>
      </c>
      <c r="G42" s="91" t="s">
        <v>900</v>
      </c>
      <c r="H42" s="91" t="s">
        <v>133</v>
      </c>
      <c r="I42" s="91" t="s">
        <v>242</v>
      </c>
      <c r="J42" s="91"/>
    </row>
    <row r="43" spans="1:10" ht="12.75">
      <c r="A43" s="92" t="s">
        <v>2260</v>
      </c>
      <c r="B43" s="93" t="s">
        <v>292</v>
      </c>
      <c r="C43" s="93" t="s">
        <v>293</v>
      </c>
      <c r="D43" s="93" t="s">
        <v>294</v>
      </c>
      <c r="E43" s="93" t="s">
        <v>295</v>
      </c>
      <c r="F43" s="93" t="s">
        <v>296</v>
      </c>
      <c r="G43" s="93" t="s">
        <v>297</v>
      </c>
      <c r="H43" s="93" t="s">
        <v>298</v>
      </c>
      <c r="I43" s="93" t="s">
        <v>299</v>
      </c>
      <c r="J43" s="93"/>
    </row>
    <row r="44" spans="1:10" ht="12.75">
      <c r="A44" s="94" t="s">
        <v>2257</v>
      </c>
      <c r="B44" s="95" t="s">
        <v>1191</v>
      </c>
      <c r="C44" s="95" t="s">
        <v>710</v>
      </c>
      <c r="D44" s="95" t="s">
        <v>2247</v>
      </c>
      <c r="E44" s="95" t="s">
        <v>2214</v>
      </c>
      <c r="F44" s="95" t="s">
        <v>2233</v>
      </c>
      <c r="G44" s="95" t="s">
        <v>2216</v>
      </c>
      <c r="H44" s="95" t="s">
        <v>2248</v>
      </c>
      <c r="I44" s="95" t="s">
        <v>2218</v>
      </c>
      <c r="J44" s="95"/>
    </row>
    <row r="45" ht="12.75">
      <c r="A45"/>
    </row>
    <row r="46" ht="12.75">
      <c r="A46" s="171" t="s">
        <v>2261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42"/>
      <c r="B1" s="42"/>
      <c r="C1" s="42"/>
      <c r="D1" s="42"/>
      <c r="E1" s="42"/>
      <c r="F1" s="44">
        <f>Startlist!$F1</f>
        <v>0</v>
      </c>
      <c r="G1" s="42"/>
      <c r="H1" s="42"/>
      <c r="I1" s="42"/>
      <c r="J1" s="42"/>
      <c r="K1" s="42"/>
    </row>
    <row r="2" spans="1:11" ht="15.75">
      <c r="A2" s="42"/>
      <c r="B2" s="42"/>
      <c r="C2" s="42"/>
      <c r="D2" s="42"/>
      <c r="E2" s="42"/>
      <c r="F2" s="61" t="str">
        <f>Startlist!$F2</f>
        <v>Pandivere Talv rahvaralli 2019</v>
      </c>
      <c r="G2" s="42"/>
      <c r="H2" s="42"/>
      <c r="I2" s="42"/>
      <c r="J2" s="42"/>
      <c r="K2" s="42"/>
    </row>
    <row r="3" spans="1:11" ht="15">
      <c r="A3" s="42"/>
      <c r="B3" s="42"/>
      <c r="C3" s="42"/>
      <c r="D3" s="42"/>
      <c r="E3" s="42"/>
      <c r="F3" s="44" t="str">
        <f>Startlist!$F3</f>
        <v>23.02.2019</v>
      </c>
      <c r="G3" s="42"/>
      <c r="H3" s="42"/>
      <c r="I3" s="42"/>
      <c r="J3" s="42"/>
      <c r="K3" s="42"/>
    </row>
    <row r="4" spans="1:11" ht="15">
      <c r="A4" s="42"/>
      <c r="B4" s="42"/>
      <c r="C4" s="42"/>
      <c r="D4" s="42"/>
      <c r="E4" s="42"/>
      <c r="F4" s="44" t="str">
        <f>Startlist!$F4</f>
        <v>Rakke</v>
      </c>
      <c r="G4" s="42"/>
      <c r="H4" s="42"/>
      <c r="I4" s="42"/>
      <c r="J4" s="42"/>
      <c r="K4" s="42"/>
    </row>
    <row r="5" spans="1:11" ht="15">
      <c r="A5" s="42"/>
      <c r="B5" s="42"/>
      <c r="C5" s="42"/>
      <c r="D5" s="44"/>
      <c r="E5" s="42"/>
      <c r="F5" s="42"/>
      <c r="G5" s="42"/>
      <c r="H5" s="42"/>
      <c r="I5" s="42"/>
      <c r="J5" s="42"/>
      <c r="K5" s="42"/>
    </row>
    <row r="6" spans="1:11" ht="15">
      <c r="A6" s="42"/>
      <c r="B6" s="42"/>
      <c r="C6" s="42"/>
      <c r="D6" s="44"/>
      <c r="E6" s="62"/>
      <c r="F6" s="42"/>
      <c r="G6" s="42"/>
      <c r="H6" s="42"/>
      <c r="I6" s="34"/>
      <c r="J6" s="35"/>
      <c r="K6" s="35"/>
    </row>
    <row r="7" spans="1:11" ht="12.75">
      <c r="A7" s="42"/>
      <c r="B7" s="42"/>
      <c r="C7" s="42"/>
      <c r="D7" s="42"/>
      <c r="E7" s="42"/>
      <c r="F7" s="42"/>
      <c r="G7" s="42"/>
      <c r="H7" s="42"/>
      <c r="I7" s="35"/>
      <c r="J7" s="35"/>
      <c r="K7" s="35"/>
    </row>
    <row r="8" spans="1:11" ht="12.75">
      <c r="A8" s="42"/>
      <c r="B8" s="42"/>
      <c r="C8" s="42"/>
      <c r="D8" s="42"/>
      <c r="E8" s="24" t="s">
        <v>2523</v>
      </c>
      <c r="F8" s="25"/>
      <c r="G8" s="26" t="s">
        <v>2524</v>
      </c>
      <c r="H8" s="42"/>
      <c r="I8" s="36"/>
      <c r="J8" s="35"/>
      <c r="K8" s="37"/>
    </row>
    <row r="9" spans="1:11" ht="19.5" customHeight="1">
      <c r="A9" s="42"/>
      <c r="B9" s="42"/>
      <c r="C9" s="42"/>
      <c r="D9" s="42"/>
      <c r="E9" s="41" t="s">
        <v>2543</v>
      </c>
      <c r="F9" s="21"/>
      <c r="G9" s="33">
        <v>10</v>
      </c>
      <c r="H9" s="42"/>
      <c r="I9" s="38"/>
      <c r="J9" s="38"/>
      <c r="K9" s="39"/>
    </row>
    <row r="10" spans="1:11" ht="19.5" customHeight="1">
      <c r="A10" s="42"/>
      <c r="B10" s="42"/>
      <c r="C10" s="42"/>
      <c r="D10" s="42"/>
      <c r="E10" s="41" t="s">
        <v>2548</v>
      </c>
      <c r="F10" s="21"/>
      <c r="G10" s="33">
        <v>28</v>
      </c>
      <c r="H10" s="42"/>
      <c r="I10" s="40"/>
      <c r="J10" s="38"/>
      <c r="K10" s="40"/>
    </row>
    <row r="11" spans="1:11" ht="19.5" customHeight="1">
      <c r="A11" s="42"/>
      <c r="B11" s="42"/>
      <c r="C11" s="42"/>
      <c r="D11" s="42"/>
      <c r="E11" s="41" t="s">
        <v>2547</v>
      </c>
      <c r="F11" s="21"/>
      <c r="G11" s="33">
        <v>25</v>
      </c>
      <c r="H11" s="42"/>
      <c r="I11" s="35"/>
      <c r="J11" s="35"/>
      <c r="K11" s="35"/>
    </row>
    <row r="12" spans="1:11" ht="19.5" customHeight="1">
      <c r="A12" s="42"/>
      <c r="B12" s="42"/>
      <c r="C12" s="42"/>
      <c r="D12" s="42"/>
      <c r="E12" s="41" t="s">
        <v>2554</v>
      </c>
      <c r="F12" s="21"/>
      <c r="G12" s="33">
        <v>6</v>
      </c>
      <c r="H12" s="42"/>
      <c r="I12" s="35"/>
      <c r="J12" s="35"/>
      <c r="K12" s="35"/>
    </row>
    <row r="13" spans="1:11" ht="19.5" customHeight="1">
      <c r="A13" s="42"/>
      <c r="B13" s="42"/>
      <c r="C13" s="42"/>
      <c r="D13" s="42"/>
      <c r="E13" s="41" t="s">
        <v>2550</v>
      </c>
      <c r="F13" s="21"/>
      <c r="G13" s="33">
        <v>8</v>
      </c>
      <c r="H13" s="42"/>
      <c r="I13" s="35"/>
      <c r="J13" s="35"/>
      <c r="K13" s="35"/>
    </row>
    <row r="14" spans="1:11" ht="19.5" customHeight="1">
      <c r="A14" s="42"/>
      <c r="B14" s="42"/>
      <c r="C14" s="42"/>
      <c r="D14" s="42"/>
      <c r="E14" s="41" t="s">
        <v>2556</v>
      </c>
      <c r="F14" s="21"/>
      <c r="G14" s="33">
        <v>7</v>
      </c>
      <c r="H14" s="42"/>
      <c r="I14" s="35"/>
      <c r="J14" s="35"/>
      <c r="K14" s="35"/>
    </row>
    <row r="15" spans="1:11" ht="19.5" customHeight="1">
      <c r="A15" s="42"/>
      <c r="B15" s="42"/>
      <c r="C15" s="42"/>
      <c r="D15" s="42"/>
      <c r="E15" s="41" t="s">
        <v>2555</v>
      </c>
      <c r="F15" s="21"/>
      <c r="G15" s="33">
        <v>11</v>
      </c>
      <c r="H15" s="42"/>
      <c r="I15" s="35"/>
      <c r="J15" s="35"/>
      <c r="K15" s="35"/>
    </row>
    <row r="16" spans="1:11" ht="19.5" customHeight="1">
      <c r="A16" s="42"/>
      <c r="B16" s="42"/>
      <c r="C16" s="42"/>
      <c r="D16" s="42"/>
      <c r="E16" s="41" t="s">
        <v>2552</v>
      </c>
      <c r="F16" s="21"/>
      <c r="G16" s="33">
        <v>5</v>
      </c>
      <c r="H16" s="42"/>
      <c r="I16" s="42"/>
      <c r="J16" s="42"/>
      <c r="K16" s="42"/>
    </row>
    <row r="17" spans="1:11" ht="19.5" customHeight="1">
      <c r="A17" s="42"/>
      <c r="B17" s="42"/>
      <c r="C17" s="42"/>
      <c r="D17" s="42"/>
      <c r="E17" s="41" t="s">
        <v>2534</v>
      </c>
      <c r="F17" s="21"/>
      <c r="G17" s="33">
        <v>0</v>
      </c>
      <c r="H17" s="42"/>
      <c r="I17" s="42"/>
      <c r="J17" s="42"/>
      <c r="K17" s="42"/>
    </row>
    <row r="18" spans="1:11" ht="19.5" customHeight="1">
      <c r="A18" s="42"/>
      <c r="B18" s="42"/>
      <c r="C18" s="42"/>
      <c r="D18" s="42"/>
      <c r="H18" s="42"/>
      <c r="I18" s="42"/>
      <c r="J18" s="42"/>
      <c r="K18" s="42"/>
    </row>
    <row r="19" spans="1:11" ht="19.5" customHeight="1">
      <c r="A19" s="42"/>
      <c r="B19" s="42"/>
      <c r="C19" s="42"/>
      <c r="D19" s="42"/>
      <c r="E19" s="22" t="s">
        <v>2525</v>
      </c>
      <c r="F19" s="21"/>
      <c r="G19" s="23">
        <f>SUM(G9:G18)</f>
        <v>100</v>
      </c>
      <c r="H19" s="42"/>
      <c r="I19" s="42"/>
      <c r="J19" s="42"/>
      <c r="K19" s="42"/>
    </row>
    <row r="20" spans="1:11" ht="19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9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9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9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9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4.57421875" style="0" customWidth="1"/>
    <col min="8" max="8" width="29.7109375" style="0" hidden="1" customWidth="1"/>
  </cols>
  <sheetData>
    <row r="1" spans="1:8" ht="28.5" customHeight="1">
      <c r="A1" s="143" t="s">
        <v>2528</v>
      </c>
      <c r="B1" s="143" t="s">
        <v>1207</v>
      </c>
      <c r="C1" s="143" t="s">
        <v>2561</v>
      </c>
      <c r="D1" s="143" t="s">
        <v>2562</v>
      </c>
      <c r="E1" s="143" t="s">
        <v>2563</v>
      </c>
      <c r="F1" s="151" t="s">
        <v>2530</v>
      </c>
      <c r="G1" s="151" t="s">
        <v>2529</v>
      </c>
      <c r="H1" s="152" t="s">
        <v>2531</v>
      </c>
    </row>
    <row r="2" spans="1:8" s="133" customFormat="1" ht="17.25" customHeight="1">
      <c r="A2" s="142">
        <v>63</v>
      </c>
      <c r="B2" s="140"/>
      <c r="C2" s="140">
        <v>10</v>
      </c>
      <c r="D2" s="140"/>
      <c r="E2" s="140"/>
      <c r="F2" s="149"/>
      <c r="G2" s="150" t="s">
        <v>1208</v>
      </c>
      <c r="H2" s="141"/>
    </row>
    <row r="3" spans="1:8" ht="12.75">
      <c r="A3" s="10">
        <v>59</v>
      </c>
      <c r="B3" s="140">
        <v>10</v>
      </c>
      <c r="C3" s="140"/>
      <c r="D3" s="140"/>
      <c r="E3" s="140"/>
      <c r="F3" s="149"/>
      <c r="G3" s="150" t="s">
        <v>1209</v>
      </c>
      <c r="H3" s="139"/>
    </row>
    <row r="4" spans="1:8" ht="12.75">
      <c r="A4" s="10">
        <v>1</v>
      </c>
      <c r="B4" s="140"/>
      <c r="C4" s="140">
        <v>10</v>
      </c>
      <c r="D4" s="140"/>
      <c r="E4" s="140"/>
      <c r="F4" s="149"/>
      <c r="G4" s="150" t="s">
        <v>1210</v>
      </c>
      <c r="H4" s="139"/>
    </row>
    <row r="5" spans="1:8" ht="12.75">
      <c r="A5" s="10">
        <v>40</v>
      </c>
      <c r="B5" s="140"/>
      <c r="C5" s="140">
        <v>10</v>
      </c>
      <c r="D5" s="140"/>
      <c r="E5" s="140"/>
      <c r="F5" s="149"/>
      <c r="G5" s="150" t="s">
        <v>1210</v>
      </c>
      <c r="H5" s="139"/>
    </row>
    <row r="6" spans="1:8" ht="12.75">
      <c r="A6" s="10">
        <v>92</v>
      </c>
      <c r="B6" s="140"/>
      <c r="C6" s="140">
        <v>10</v>
      </c>
      <c r="D6" s="140"/>
      <c r="E6" s="140"/>
      <c r="F6" s="149"/>
      <c r="G6" s="150" t="s">
        <v>1210</v>
      </c>
      <c r="H6" s="139"/>
    </row>
    <row r="7" spans="1:8" ht="12.75">
      <c r="A7" s="10">
        <v>34</v>
      </c>
      <c r="B7" s="140">
        <v>10</v>
      </c>
      <c r="C7" s="140"/>
      <c r="D7" s="140"/>
      <c r="E7" s="140"/>
      <c r="F7" s="149"/>
      <c r="G7" s="150" t="s">
        <v>1209</v>
      </c>
      <c r="H7" s="139"/>
    </row>
    <row r="8" spans="1:8" ht="12.75">
      <c r="A8" s="10">
        <v>2</v>
      </c>
      <c r="B8" s="140"/>
      <c r="C8" s="140">
        <v>10</v>
      </c>
      <c r="D8" s="140"/>
      <c r="E8" s="140"/>
      <c r="F8" s="149"/>
      <c r="G8" s="150" t="s">
        <v>1211</v>
      </c>
      <c r="H8" s="139"/>
    </row>
    <row r="9" spans="1:8" ht="12.75">
      <c r="A9" s="10">
        <v>12</v>
      </c>
      <c r="B9" s="140"/>
      <c r="C9" s="140">
        <v>10</v>
      </c>
      <c r="D9" s="140"/>
      <c r="E9" s="140"/>
      <c r="F9" s="149"/>
      <c r="G9" s="150" t="s">
        <v>1211</v>
      </c>
      <c r="H9" s="139"/>
    </row>
    <row r="10" spans="1:8" ht="12.75">
      <c r="A10" s="10">
        <v>35</v>
      </c>
      <c r="B10" s="140"/>
      <c r="C10" s="140">
        <v>10</v>
      </c>
      <c r="D10" s="140"/>
      <c r="E10" s="140"/>
      <c r="F10" s="149"/>
      <c r="G10" s="150" t="s">
        <v>1211</v>
      </c>
      <c r="H10" s="139"/>
    </row>
    <row r="11" spans="1:8" ht="12.75">
      <c r="A11" s="10">
        <v>78</v>
      </c>
      <c r="B11" s="140"/>
      <c r="C11" s="140">
        <v>10</v>
      </c>
      <c r="D11" s="140"/>
      <c r="E11" s="140"/>
      <c r="F11" s="149"/>
      <c r="G11" s="150" t="s">
        <v>1211</v>
      </c>
      <c r="H11" s="139"/>
    </row>
    <row r="12" spans="1:8" ht="12.75">
      <c r="A12" s="10">
        <v>89</v>
      </c>
      <c r="B12" s="140"/>
      <c r="C12" s="140">
        <v>10</v>
      </c>
      <c r="D12" s="140"/>
      <c r="E12" s="140"/>
      <c r="F12" s="149"/>
      <c r="G12" s="150" t="s">
        <v>1211</v>
      </c>
      <c r="H12" s="139"/>
    </row>
    <row r="13" spans="1:8" ht="12.75">
      <c r="A13" s="10">
        <v>42</v>
      </c>
      <c r="B13" s="140"/>
      <c r="C13" s="140">
        <v>10</v>
      </c>
      <c r="D13" s="140"/>
      <c r="E13" s="140"/>
      <c r="F13" s="149"/>
      <c r="G13" s="150" t="s">
        <v>1208</v>
      </c>
      <c r="H13" s="139"/>
    </row>
    <row r="14" spans="1:8" ht="12.75">
      <c r="A14" s="10">
        <v>90</v>
      </c>
      <c r="B14" s="140"/>
      <c r="C14" s="140">
        <v>10</v>
      </c>
      <c r="D14" s="140"/>
      <c r="E14" s="140"/>
      <c r="F14" s="149"/>
      <c r="G14" s="150" t="s">
        <v>1211</v>
      </c>
      <c r="H14" s="139"/>
    </row>
    <row r="15" spans="1:8" ht="12.75">
      <c r="A15" s="10">
        <v>91</v>
      </c>
      <c r="B15" s="140"/>
      <c r="C15" s="140">
        <v>10</v>
      </c>
      <c r="D15" s="140"/>
      <c r="E15" s="140"/>
      <c r="F15" s="149"/>
      <c r="G15" s="150" t="s">
        <v>1211</v>
      </c>
      <c r="H15" s="139"/>
    </row>
    <row r="16" spans="1:8" ht="12.75">
      <c r="A16" s="10">
        <v>92</v>
      </c>
      <c r="B16" s="140"/>
      <c r="C16" s="140">
        <v>10</v>
      </c>
      <c r="D16" s="140"/>
      <c r="E16" s="140"/>
      <c r="F16" s="149"/>
      <c r="G16" s="150" t="s">
        <v>1211</v>
      </c>
      <c r="H16" s="139"/>
    </row>
    <row r="17" spans="1:8" ht="12.75">
      <c r="A17" s="10">
        <v>95</v>
      </c>
      <c r="B17" s="140"/>
      <c r="C17" s="140">
        <v>10</v>
      </c>
      <c r="D17" s="140"/>
      <c r="E17" s="140"/>
      <c r="F17" s="149"/>
      <c r="G17" s="150" t="s">
        <v>1211</v>
      </c>
      <c r="H17" s="139"/>
    </row>
    <row r="18" spans="1:8" ht="12.75">
      <c r="A18" s="10">
        <v>16</v>
      </c>
      <c r="B18" s="140">
        <v>10</v>
      </c>
      <c r="C18" s="140"/>
      <c r="D18" s="140"/>
      <c r="E18" s="140"/>
      <c r="F18" s="149"/>
      <c r="G18" s="150" t="s">
        <v>2573</v>
      </c>
      <c r="H18" s="139"/>
    </row>
    <row r="19" spans="1:8" ht="12.75">
      <c r="A19" s="10">
        <v>17</v>
      </c>
      <c r="B19" s="140"/>
      <c r="C19" s="140"/>
      <c r="D19" s="140">
        <v>10</v>
      </c>
      <c r="E19" s="140"/>
      <c r="F19" s="149"/>
      <c r="G19" s="150" t="s">
        <v>2579</v>
      </c>
      <c r="H19" s="139"/>
    </row>
    <row r="20" spans="1:8" ht="12.75">
      <c r="A20" s="10">
        <v>3</v>
      </c>
      <c r="B20" s="140">
        <v>10</v>
      </c>
      <c r="C20" s="140"/>
      <c r="D20" s="140"/>
      <c r="E20" s="140"/>
      <c r="F20" s="149"/>
      <c r="G20" s="150" t="s">
        <v>2577</v>
      </c>
      <c r="H20" s="139"/>
    </row>
    <row r="21" spans="1:8" ht="12.75">
      <c r="A21" s="10">
        <v>7</v>
      </c>
      <c r="B21" s="140">
        <v>10</v>
      </c>
      <c r="C21" s="140"/>
      <c r="D21" s="140"/>
      <c r="E21" s="140"/>
      <c r="F21" s="149"/>
      <c r="G21" s="150" t="s">
        <v>2577</v>
      </c>
      <c r="H21" s="139"/>
    </row>
    <row r="22" spans="1:8" ht="12.75">
      <c r="A22" s="10">
        <v>9</v>
      </c>
      <c r="B22" s="140">
        <v>10</v>
      </c>
      <c r="C22" s="140"/>
      <c r="D22" s="140"/>
      <c r="E22" s="140"/>
      <c r="F22" s="149"/>
      <c r="G22" s="150" t="s">
        <v>2577</v>
      </c>
      <c r="H22" s="139"/>
    </row>
    <row r="23" spans="1:8" ht="12.75">
      <c r="A23" s="10">
        <v>17</v>
      </c>
      <c r="B23" s="140">
        <v>10</v>
      </c>
      <c r="C23" s="140"/>
      <c r="D23" s="140"/>
      <c r="E23" s="140"/>
      <c r="F23" s="149"/>
      <c r="G23" s="150" t="s">
        <v>2577</v>
      </c>
      <c r="H23" s="139"/>
    </row>
    <row r="24" spans="1:8" ht="12.75">
      <c r="A24" s="10">
        <v>19</v>
      </c>
      <c r="B24" s="140">
        <v>10</v>
      </c>
      <c r="C24" s="140"/>
      <c r="D24" s="140"/>
      <c r="E24" s="140"/>
      <c r="F24" s="149"/>
      <c r="G24" s="150" t="s">
        <v>2577</v>
      </c>
      <c r="H24" s="139"/>
    </row>
    <row r="25" spans="1:8" ht="12.75">
      <c r="A25" s="10">
        <v>24</v>
      </c>
      <c r="B25" s="140">
        <v>10</v>
      </c>
      <c r="C25" s="140"/>
      <c r="D25" s="140"/>
      <c r="E25" s="140"/>
      <c r="F25" s="149"/>
      <c r="G25" s="150" t="s">
        <v>2577</v>
      </c>
      <c r="H25" s="139"/>
    </row>
    <row r="26" spans="1:8" ht="12.75">
      <c r="A26" s="10">
        <v>26</v>
      </c>
      <c r="B26" s="140">
        <v>10</v>
      </c>
      <c r="C26" s="140"/>
      <c r="D26" s="140"/>
      <c r="E26" s="140"/>
      <c r="F26" s="149"/>
      <c r="G26" s="150" t="s">
        <v>2577</v>
      </c>
      <c r="H26" s="139"/>
    </row>
    <row r="27" spans="1:8" ht="12.75">
      <c r="A27" s="10">
        <v>30</v>
      </c>
      <c r="B27" s="140">
        <v>10</v>
      </c>
      <c r="C27" s="140"/>
      <c r="D27" s="140"/>
      <c r="E27" s="140"/>
      <c r="F27" s="149"/>
      <c r="G27" s="150" t="s">
        <v>2577</v>
      </c>
      <c r="H27" s="139"/>
    </row>
    <row r="28" spans="1:8" ht="12.75">
      <c r="A28" s="10">
        <v>31</v>
      </c>
      <c r="B28" s="140">
        <v>10</v>
      </c>
      <c r="C28" s="140"/>
      <c r="D28" s="140"/>
      <c r="E28" s="140"/>
      <c r="F28" s="149"/>
      <c r="G28" s="150" t="s">
        <v>2577</v>
      </c>
      <c r="H28" s="139"/>
    </row>
    <row r="29" spans="1:8" ht="12.75">
      <c r="A29" s="10">
        <v>40</v>
      </c>
      <c r="B29" s="140">
        <v>10</v>
      </c>
      <c r="C29" s="140"/>
      <c r="D29" s="140"/>
      <c r="E29" s="140"/>
      <c r="F29" s="149"/>
      <c r="G29" s="150" t="s">
        <v>2577</v>
      </c>
      <c r="H29" s="139"/>
    </row>
    <row r="30" spans="1:8" ht="12.75">
      <c r="A30" s="10"/>
      <c r="B30" s="140"/>
      <c r="C30" s="140"/>
      <c r="D30" s="140"/>
      <c r="E30" s="140"/>
      <c r="F30" s="149"/>
      <c r="G30" s="150"/>
      <c r="H30" s="139"/>
    </row>
    <row r="31" spans="1:8" ht="12.75">
      <c r="A31" s="10"/>
      <c r="B31" s="140"/>
      <c r="C31" s="140"/>
      <c r="D31" s="140"/>
      <c r="E31" s="140"/>
      <c r="F31" s="149"/>
      <c r="G31" s="150"/>
      <c r="H31" s="139"/>
    </row>
    <row r="32" spans="1:8" ht="12.75">
      <c r="A32" s="10"/>
      <c r="B32" s="140"/>
      <c r="C32" s="140"/>
      <c r="D32" s="140"/>
      <c r="E32" s="140"/>
      <c r="F32" s="149"/>
      <c r="G32" s="150"/>
      <c r="H32" s="139"/>
    </row>
    <row r="33" spans="1:8" ht="12.75">
      <c r="A33" s="10"/>
      <c r="B33" s="140"/>
      <c r="C33" s="140"/>
      <c r="D33" s="140"/>
      <c r="E33" s="140"/>
      <c r="F33" s="149"/>
      <c r="G33" s="150"/>
      <c r="H33" s="139"/>
    </row>
    <row r="34" spans="1:8" ht="12.75">
      <c r="A34" s="10"/>
      <c r="B34" s="140"/>
      <c r="C34" s="140"/>
      <c r="D34" s="140"/>
      <c r="E34" s="140"/>
      <c r="F34" s="149"/>
      <c r="G34" s="150"/>
      <c r="H34" s="139"/>
    </row>
    <row r="35" spans="1:8" ht="12.75">
      <c r="A35" s="10"/>
      <c r="B35" s="140"/>
      <c r="C35" s="140"/>
      <c r="D35" s="140"/>
      <c r="E35" s="140"/>
      <c r="F35" s="149"/>
      <c r="G35" s="150"/>
      <c r="H35" s="139"/>
    </row>
    <row r="36" spans="1:8" ht="12.75">
      <c r="A36" s="10"/>
      <c r="B36" s="140"/>
      <c r="C36" s="140"/>
      <c r="D36" s="140"/>
      <c r="E36" s="140"/>
      <c r="F36" s="149"/>
      <c r="G36" s="150"/>
      <c r="H36" s="139"/>
    </row>
    <row r="37" spans="1:8" ht="12.75">
      <c r="A37" s="10"/>
      <c r="B37" s="140"/>
      <c r="C37" s="140"/>
      <c r="D37" s="140"/>
      <c r="E37" s="140"/>
      <c r="F37" s="149"/>
      <c r="G37" s="150"/>
      <c r="H37" s="139"/>
    </row>
    <row r="38" spans="1:8" ht="12.75">
      <c r="A38" s="10"/>
      <c r="B38" s="140"/>
      <c r="C38" s="140"/>
      <c r="D38" s="140"/>
      <c r="E38" s="140"/>
      <c r="F38" s="149"/>
      <c r="G38" s="150"/>
      <c r="H38" s="139"/>
    </row>
    <row r="39" spans="1:8" ht="12.75">
      <c r="A39" s="10"/>
      <c r="B39" s="140"/>
      <c r="C39" s="140"/>
      <c r="D39" s="140"/>
      <c r="E39" s="140"/>
      <c r="F39" s="149"/>
      <c r="G39" s="150"/>
      <c r="H39" s="139"/>
    </row>
    <row r="40" spans="1:8" ht="12.75">
      <c r="A40" s="10"/>
      <c r="B40" s="140"/>
      <c r="C40" s="140"/>
      <c r="D40" s="140"/>
      <c r="E40" s="140"/>
      <c r="F40" s="149"/>
      <c r="G40" s="150"/>
      <c r="H40" s="139"/>
    </row>
    <row r="41" spans="1:8" ht="12.75">
      <c r="A41" s="10"/>
      <c r="B41" s="140"/>
      <c r="C41" s="140"/>
      <c r="D41" s="140"/>
      <c r="E41" s="140"/>
      <c r="F41" s="149"/>
      <c r="G41" s="150"/>
      <c r="H41" s="139"/>
    </row>
    <row r="42" spans="1:8" ht="12.75">
      <c r="A42" s="10"/>
      <c r="B42" s="140"/>
      <c r="C42" s="140"/>
      <c r="D42" s="140"/>
      <c r="E42" s="140"/>
      <c r="F42" s="149"/>
      <c r="G42" s="150"/>
      <c r="H42" s="139"/>
    </row>
    <row r="43" spans="1:8" ht="12.75">
      <c r="A43" s="10"/>
      <c r="B43" s="140"/>
      <c r="C43" s="140"/>
      <c r="D43" s="140"/>
      <c r="E43" s="140"/>
      <c r="F43" s="149"/>
      <c r="G43" s="150"/>
      <c r="H43" s="139"/>
    </row>
    <row r="44" spans="1:8" ht="12.75">
      <c r="A44" s="10"/>
      <c r="B44" s="140"/>
      <c r="C44" s="140"/>
      <c r="D44" s="140"/>
      <c r="E44" s="140"/>
      <c r="F44" s="149"/>
      <c r="G44" s="150"/>
      <c r="H44" s="139"/>
    </row>
    <row r="45" spans="1:8" ht="12.75">
      <c r="A45" s="10"/>
      <c r="B45" s="140"/>
      <c r="C45" s="140"/>
      <c r="D45" s="140"/>
      <c r="E45" s="140"/>
      <c r="F45" s="149"/>
      <c r="G45" s="150"/>
      <c r="H45" s="139"/>
    </row>
    <row r="46" spans="1:8" ht="12.75">
      <c r="A46" s="10"/>
      <c r="B46" s="140"/>
      <c r="C46" s="140"/>
      <c r="D46" s="140"/>
      <c r="E46" s="140"/>
      <c r="F46" s="149"/>
      <c r="G46" s="150"/>
      <c r="H46" s="139"/>
    </row>
    <row r="47" spans="1:8" ht="12.75">
      <c r="A47" s="10"/>
      <c r="B47" s="140"/>
      <c r="C47" s="140"/>
      <c r="D47" s="140"/>
      <c r="E47" s="140"/>
      <c r="F47" s="149"/>
      <c r="G47" s="150"/>
      <c r="H47" s="139"/>
    </row>
    <row r="48" spans="1:8" ht="12.75">
      <c r="A48" s="10"/>
      <c r="B48" s="140"/>
      <c r="C48" s="140"/>
      <c r="D48" s="140"/>
      <c r="E48" s="140"/>
      <c r="F48" s="149"/>
      <c r="G48" s="150"/>
      <c r="H48" s="139"/>
    </row>
    <row r="49" spans="1:8" ht="12.75">
      <c r="A49" s="10"/>
      <c r="B49" s="140"/>
      <c r="C49" s="140"/>
      <c r="D49" s="140"/>
      <c r="E49" s="140"/>
      <c r="F49" s="149"/>
      <c r="G49" s="150"/>
      <c r="H49" s="139"/>
    </row>
    <row r="50" spans="1:8" ht="12.75">
      <c r="A50" s="10"/>
      <c r="B50" s="140"/>
      <c r="C50" s="140"/>
      <c r="D50" s="140"/>
      <c r="E50" s="140"/>
      <c r="F50" s="149"/>
      <c r="G50" s="150"/>
      <c r="H50" s="139"/>
    </row>
    <row r="51" spans="1:8" ht="12.75">
      <c r="A51" s="10"/>
      <c r="B51" s="140"/>
      <c r="C51" s="140"/>
      <c r="D51" s="140"/>
      <c r="E51" s="140"/>
      <c r="F51" s="149"/>
      <c r="G51" s="150"/>
      <c r="H51" s="139"/>
    </row>
    <row r="52" spans="1:8" ht="12.75">
      <c r="A52" s="10"/>
      <c r="B52" s="140"/>
      <c r="C52" s="140"/>
      <c r="D52" s="140"/>
      <c r="E52" s="140"/>
      <c r="F52" s="149"/>
      <c r="G52" s="150"/>
      <c r="H52" s="139"/>
    </row>
    <row r="53" spans="1:8" ht="12.75">
      <c r="A53" s="10"/>
      <c r="B53" s="140"/>
      <c r="C53" s="140"/>
      <c r="D53" s="140"/>
      <c r="E53" s="140"/>
      <c r="F53" s="149"/>
      <c r="G53" s="150"/>
      <c r="H53" s="139"/>
    </row>
    <row r="54" spans="1:8" ht="12.75">
      <c r="A54" s="10"/>
      <c r="B54" s="140"/>
      <c r="C54" s="140"/>
      <c r="D54" s="140"/>
      <c r="E54" s="140"/>
      <c r="F54" s="149"/>
      <c r="G54" s="150"/>
      <c r="H54" s="139"/>
    </row>
    <row r="55" spans="1:8" ht="12.75">
      <c r="A55" s="10"/>
      <c r="B55" s="140"/>
      <c r="C55" s="140"/>
      <c r="D55" s="140"/>
      <c r="E55" s="140"/>
      <c r="F55" s="149"/>
      <c r="G55" s="150"/>
      <c r="H55" s="139"/>
    </row>
    <row r="56" spans="1:8" ht="12.75">
      <c r="A56" s="10"/>
      <c r="B56" s="140"/>
      <c r="C56" s="140"/>
      <c r="D56" s="140"/>
      <c r="E56" s="140"/>
      <c r="F56" s="149"/>
      <c r="G56" s="150"/>
      <c r="H56" s="139"/>
    </row>
    <row r="57" spans="1:8" ht="12.75">
      <c r="A57" s="10"/>
      <c r="B57" s="140"/>
      <c r="C57" s="140"/>
      <c r="D57" s="140"/>
      <c r="E57" s="140"/>
      <c r="F57" s="149"/>
      <c r="G57" s="150"/>
      <c r="H57" s="139"/>
    </row>
    <row r="58" spans="1:8" ht="12.75">
      <c r="A58" s="10"/>
      <c r="B58" s="140"/>
      <c r="C58" s="140"/>
      <c r="D58" s="140"/>
      <c r="E58" s="140"/>
      <c r="F58" s="149"/>
      <c r="G58" s="150"/>
      <c r="H58" s="139"/>
    </row>
    <row r="59" spans="1:8" ht="12.75">
      <c r="A59" s="10"/>
      <c r="B59" s="140"/>
      <c r="C59" s="140"/>
      <c r="D59" s="140"/>
      <c r="E59" s="140"/>
      <c r="F59" s="149"/>
      <c r="G59" s="150"/>
      <c r="H59" s="139"/>
    </row>
    <row r="60" spans="1:8" ht="12.75">
      <c r="A60" s="10"/>
      <c r="B60" s="140"/>
      <c r="C60" s="140"/>
      <c r="D60" s="140"/>
      <c r="E60" s="140"/>
      <c r="F60" s="149"/>
      <c r="G60" s="150"/>
      <c r="H60" s="139"/>
    </row>
    <row r="61" spans="1:8" ht="12.75">
      <c r="A61" s="10"/>
      <c r="B61" s="140"/>
      <c r="C61" s="140"/>
      <c r="D61" s="140"/>
      <c r="E61" s="140"/>
      <c r="F61" s="149"/>
      <c r="G61" s="150"/>
      <c r="H61" s="139"/>
    </row>
    <row r="62" spans="1:8" ht="12.75">
      <c r="A62" s="10"/>
      <c r="B62" s="140"/>
      <c r="C62" s="140"/>
      <c r="D62" s="140"/>
      <c r="E62" s="140"/>
      <c r="F62" s="149"/>
      <c r="G62" s="150"/>
      <c r="H62" s="139"/>
    </row>
    <row r="63" spans="1:8" ht="12.75">
      <c r="A63" s="10"/>
      <c r="B63" s="140"/>
      <c r="C63" s="140"/>
      <c r="D63" s="140"/>
      <c r="E63" s="140"/>
      <c r="F63" s="149"/>
      <c r="G63" s="150"/>
      <c r="H63" s="139">
        <f>IF(A63="","",VLOOKUP(A63,Startlist!B:E,3,FALSE)&amp;" / "&amp;VLOOKUP(A63,Startlist!B:E,3,FALSE))</f>
      </c>
    </row>
    <row r="64" spans="1:8" ht="12.75">
      <c r="A64" s="10"/>
      <c r="B64" s="140"/>
      <c r="C64" s="140"/>
      <c r="D64" s="140"/>
      <c r="E64" s="140"/>
      <c r="F64" s="149"/>
      <c r="G64" s="150"/>
      <c r="H64" s="139">
        <f>IF(A64="","",VLOOKUP(A64,Startlist!B:E,3,FALSE)&amp;" / "&amp;VLOOKUP(A64,Startlist!B:E,3,FALSE))</f>
      </c>
    </row>
    <row r="65" spans="1:8" ht="12.75">
      <c r="A65" s="10"/>
      <c r="B65" s="140"/>
      <c r="C65" s="140"/>
      <c r="D65" s="140"/>
      <c r="E65" s="140"/>
      <c r="F65" s="149"/>
      <c r="G65" s="150"/>
      <c r="H65" s="139">
        <f>IF(A65="","",VLOOKUP(A65,Startlist!B:E,3,FALSE)&amp;" / "&amp;VLOOKUP(A65,Startlist!B:E,3,FALSE))</f>
      </c>
    </row>
    <row r="66" spans="1:8" ht="12.75">
      <c r="A66" s="10"/>
      <c r="B66" s="140"/>
      <c r="C66" s="140"/>
      <c r="D66" s="140"/>
      <c r="E66" s="140"/>
      <c r="F66" s="149"/>
      <c r="G66" s="150"/>
      <c r="H66" s="139">
        <f>IF(A66="","",VLOOKUP(A66,Startlist!B:E,3,FALSE)&amp;" / "&amp;VLOOKUP(A66,Startlist!B:E,3,FALSE))</f>
      </c>
    </row>
    <row r="67" spans="1:8" ht="12.75">
      <c r="A67" s="10"/>
      <c r="B67" s="140"/>
      <c r="C67" s="140"/>
      <c r="D67" s="140"/>
      <c r="E67" s="140"/>
      <c r="F67" s="149"/>
      <c r="G67" s="150"/>
      <c r="H67" s="139">
        <f>IF(A67="","",VLOOKUP(A67,Startlist!B:E,3,FALSE)&amp;" / "&amp;VLOOKUP(A67,Startlist!B:E,3,FALSE))</f>
      </c>
    </row>
    <row r="68" spans="1:8" ht="12.75">
      <c r="A68" s="10"/>
      <c r="B68" s="140"/>
      <c r="C68" s="140"/>
      <c r="D68" s="140"/>
      <c r="E68" s="140"/>
      <c r="F68" s="149"/>
      <c r="G68" s="150"/>
      <c r="H68" s="139">
        <f>IF(A68="","",VLOOKUP(A68,Startlist!B:E,3,FALSE)&amp;" / "&amp;VLOOKUP(A68,Startlist!B:E,3,FALSE))</f>
      </c>
    </row>
    <row r="69" spans="1:8" ht="12.75">
      <c r="A69" s="10"/>
      <c r="B69" s="140"/>
      <c r="C69" s="140"/>
      <c r="D69" s="140"/>
      <c r="E69" s="140"/>
      <c r="F69" s="149"/>
      <c r="G69" s="150"/>
      <c r="H69" s="139">
        <f>IF(A69="","",VLOOKUP(A69,Startlist!B:E,3,FALSE)&amp;" / "&amp;VLOOKUP(A69,Startlist!B:E,3,FALSE))</f>
      </c>
    </row>
    <row r="70" spans="1:8" ht="12.75">
      <c r="A70" s="10"/>
      <c r="B70" s="140"/>
      <c r="C70" s="140"/>
      <c r="D70" s="140"/>
      <c r="E70" s="140"/>
      <c r="F70" s="149"/>
      <c r="G70" s="150"/>
      <c r="H70" s="139">
        <f>IF(A70="","",VLOOKUP(A70,Startlist!B:E,3,FALSE)&amp;" / "&amp;VLOOKUP(A70,Startlist!B:E,3,FALSE))</f>
      </c>
    </row>
    <row r="71" spans="1:8" ht="12.75">
      <c r="A71" s="10"/>
      <c r="B71" s="140"/>
      <c r="C71" s="140"/>
      <c r="D71" s="140"/>
      <c r="E71" s="140"/>
      <c r="F71" s="149"/>
      <c r="G71" s="150"/>
      <c r="H71" s="139">
        <f>IF(A71="","",VLOOKUP(A71,Startlist!B:E,3,FALSE)&amp;" / "&amp;VLOOKUP(A71,Startlist!B:E,3,FALSE))</f>
      </c>
    </row>
    <row r="72" spans="1:8" ht="12.75">
      <c r="A72" s="10"/>
      <c r="B72" s="140"/>
      <c r="C72" s="140"/>
      <c r="D72" s="140"/>
      <c r="E72" s="140"/>
      <c r="F72" s="149"/>
      <c r="G72" s="150"/>
      <c r="H72" s="139">
        <f>IF(A72="","",VLOOKUP(A72,Startlist!B:E,3,FALSE)&amp;" / "&amp;VLOOKUP(A72,Startlist!B:E,3,FALSE))</f>
      </c>
    </row>
    <row r="73" spans="1:8" ht="12.75">
      <c r="A73" s="10"/>
      <c r="B73" s="140"/>
      <c r="C73" s="140"/>
      <c r="D73" s="140"/>
      <c r="E73" s="140"/>
      <c r="F73" s="149"/>
      <c r="G73" s="150"/>
      <c r="H73" s="139">
        <f>IF(A73="","",VLOOKUP(A73,Startlist!B:E,3,FALSE)&amp;" / "&amp;VLOOKUP(A73,Startlist!B:E,3,FALSE))</f>
      </c>
    </row>
    <row r="74" spans="1:8" ht="12.75">
      <c r="A74" s="10"/>
      <c r="B74" s="140"/>
      <c r="C74" s="140"/>
      <c r="D74" s="140"/>
      <c r="E74" s="140"/>
      <c r="F74" s="149"/>
      <c r="G74" s="150"/>
      <c r="H74" s="139">
        <f>IF(A74="","",VLOOKUP(A74,Startlist!B:E,3,FALSE)&amp;" / "&amp;VLOOKUP(A74,Startlist!B:E,3,FALSE))</f>
      </c>
    </row>
    <row r="75" spans="1:8" ht="12.75">
      <c r="A75" s="10"/>
      <c r="B75" s="140"/>
      <c r="C75" s="140"/>
      <c r="D75" s="140"/>
      <c r="E75" s="140"/>
      <c r="F75" s="149"/>
      <c r="G75" s="150"/>
      <c r="H75" s="139">
        <f>IF(A75="","",VLOOKUP(A75,Startlist!B:E,3,FALSE)&amp;" / "&amp;VLOOKUP(A75,Startlist!B:E,3,FALSE))</f>
      </c>
    </row>
    <row r="76" spans="1:8" ht="12.75">
      <c r="A76" s="10"/>
      <c r="B76" s="140"/>
      <c r="C76" s="140"/>
      <c r="D76" s="140"/>
      <c r="E76" s="140"/>
      <c r="F76" s="149"/>
      <c r="G76" s="150"/>
      <c r="H76" s="139">
        <f>IF(A76="","",VLOOKUP(A76,Startlist!B:E,3,FALSE)&amp;" / "&amp;VLOOKUP(A76,Startlist!B:E,3,FALSE))</f>
      </c>
    </row>
    <row r="77" spans="1:8" ht="12.75">
      <c r="A77" s="10"/>
      <c r="B77" s="140"/>
      <c r="C77" s="140"/>
      <c r="D77" s="140"/>
      <c r="E77" s="140"/>
      <c r="F77" s="149"/>
      <c r="G77" s="150"/>
      <c r="H77" s="139">
        <f>IF(A77="","",VLOOKUP(A77,Startlist!B:E,3,FALSE)&amp;" / "&amp;VLOOKUP(A77,Startlist!B:E,3,FALSE))</f>
      </c>
    </row>
    <row r="78" spans="1:8" ht="12.75">
      <c r="A78" s="10"/>
      <c r="B78" s="140"/>
      <c r="C78" s="140"/>
      <c r="D78" s="140"/>
      <c r="E78" s="140"/>
      <c r="F78" s="149"/>
      <c r="G78" s="150"/>
      <c r="H78" s="139">
        <f>IF(A78="","",VLOOKUP(A78,Startlist!B:E,3,FALSE)&amp;" / "&amp;VLOOKUP(A78,Startlist!B:E,3,FALSE))</f>
      </c>
    </row>
    <row r="79" spans="1:8" ht="12.75">
      <c r="A79" s="10"/>
      <c r="B79" s="140"/>
      <c r="C79" s="140"/>
      <c r="D79" s="140"/>
      <c r="E79" s="140"/>
      <c r="F79" s="149"/>
      <c r="G79" s="150"/>
      <c r="H79" s="139">
        <f>IF(A79="","",VLOOKUP(A79,Startlist!B:E,3,FALSE)&amp;" / "&amp;VLOOKUP(A79,Startlist!B:E,3,FALSE))</f>
      </c>
    </row>
    <row r="80" spans="1:8" ht="12.75">
      <c r="A80" s="10"/>
      <c r="B80" s="140"/>
      <c r="C80" s="140"/>
      <c r="D80" s="140"/>
      <c r="E80" s="140"/>
      <c r="F80" s="149"/>
      <c r="G80" s="150"/>
      <c r="H80" s="139">
        <f>IF(A80="","",VLOOKUP(A80,Startlist!B:E,3,FALSE)&amp;" / "&amp;VLOOKUP(A80,Startlist!B:E,3,FALSE))</f>
      </c>
    </row>
    <row r="81" spans="1:8" ht="12.75">
      <c r="A81" s="10"/>
      <c r="B81" s="140"/>
      <c r="C81" s="140"/>
      <c r="D81" s="140"/>
      <c r="E81" s="140"/>
      <c r="F81" s="149"/>
      <c r="G81" s="150"/>
      <c r="H81" s="139">
        <f>IF(A81="","",VLOOKUP(A81,Startlist!B:E,3,FALSE)&amp;" / "&amp;VLOOKUP(A81,Startlist!B:E,3,FALSE))</f>
      </c>
    </row>
    <row r="82" spans="1:8" ht="12.75">
      <c r="A82" s="10"/>
      <c r="B82" s="140"/>
      <c r="C82" s="140"/>
      <c r="D82" s="140"/>
      <c r="E82" s="140"/>
      <c r="F82" s="149"/>
      <c r="G82" s="150"/>
      <c r="H82" s="139">
        <f>IF(A82="","",VLOOKUP(A82,Startlist!B:E,3,FALSE)&amp;" / "&amp;VLOOKUP(A82,Startlist!B:E,3,FALSE))</f>
      </c>
    </row>
    <row r="83" spans="1:8" ht="12.75">
      <c r="A83" s="10"/>
      <c r="B83" s="140"/>
      <c r="C83" s="140"/>
      <c r="D83" s="140"/>
      <c r="E83" s="140"/>
      <c r="F83" s="149"/>
      <c r="G83" s="150"/>
      <c r="H83" s="139">
        <f>IF(A83="","",VLOOKUP(A83,Startlist!B:E,3,FALSE)&amp;" / "&amp;VLOOKUP(A83,Startlist!B:E,3,FALSE))</f>
      </c>
    </row>
    <row r="84" spans="1:8" ht="12.75">
      <c r="A84" s="10"/>
      <c r="B84" s="140"/>
      <c r="C84" s="140"/>
      <c r="D84" s="140"/>
      <c r="E84" s="140"/>
      <c r="F84" s="149"/>
      <c r="G84" s="150"/>
      <c r="H84" s="139">
        <f>IF(A84="","",VLOOKUP(A84,Startlist!B:E,3,FALSE)&amp;" / "&amp;VLOOKUP(A84,Startlist!B:E,3,FALSE))</f>
      </c>
    </row>
    <row r="85" spans="1:8" ht="12.75">
      <c r="A85" s="10"/>
      <c r="B85" s="140"/>
      <c r="C85" s="140"/>
      <c r="D85" s="140"/>
      <c r="E85" s="140"/>
      <c r="F85" s="149"/>
      <c r="G85" s="150"/>
      <c r="H85" s="139">
        <f>IF(A85="","",VLOOKUP(A85,Startlist!B:E,3,FALSE)&amp;" / "&amp;VLOOKUP(A85,Startlist!B:E,3,FALSE))</f>
      </c>
    </row>
    <row r="86" spans="1:8" ht="12.75">
      <c r="A86" s="10"/>
      <c r="B86" s="140"/>
      <c r="C86" s="140"/>
      <c r="D86" s="140"/>
      <c r="E86" s="140"/>
      <c r="F86" s="149"/>
      <c r="G86" s="150"/>
      <c r="H86" s="139">
        <f>IF(A86="","",VLOOKUP(A86,Startlist!B:E,3,FALSE)&amp;" / "&amp;VLOOKUP(A86,Startlist!B:E,3,FALSE))</f>
      </c>
    </row>
    <row r="87" spans="1:8" ht="12.75">
      <c r="A87" s="10"/>
      <c r="B87" s="140"/>
      <c r="C87" s="140"/>
      <c r="D87" s="140"/>
      <c r="E87" s="140"/>
      <c r="F87" s="149"/>
      <c r="G87" s="150"/>
      <c r="H87" s="139">
        <f>IF(A87="","",VLOOKUP(A87,Startlist!B:E,3,FALSE)&amp;" / "&amp;VLOOKUP(A87,Startlist!B:E,3,FALSE))</f>
      </c>
    </row>
    <row r="88" spans="1:8" ht="12.75">
      <c r="A88" s="10"/>
      <c r="B88" s="140"/>
      <c r="C88" s="140"/>
      <c r="D88" s="140"/>
      <c r="E88" s="140"/>
      <c r="F88" s="149"/>
      <c r="G88" s="150"/>
      <c r="H88" s="139">
        <f>IF(A88="","",VLOOKUP(A88,Startlist!B:E,3,FALSE)&amp;" / "&amp;VLOOKUP(A88,Startlist!B:E,3,FALSE))</f>
      </c>
    </row>
    <row r="89" spans="1:8" ht="12.75">
      <c r="A89" s="10"/>
      <c r="B89" s="140"/>
      <c r="C89" s="140"/>
      <c r="D89" s="140"/>
      <c r="E89" s="140"/>
      <c r="F89" s="149"/>
      <c r="G89" s="150"/>
      <c r="H89" s="139">
        <f>IF(A89="","",VLOOKUP(A89,Startlist!B:E,3,FALSE)&amp;" / "&amp;VLOOKUP(A89,Startlist!B:E,3,FALSE))</f>
      </c>
    </row>
    <row r="90" spans="1:8" ht="12.75">
      <c r="A90" s="10"/>
      <c r="B90" s="140"/>
      <c r="C90" s="140"/>
      <c r="D90" s="140"/>
      <c r="E90" s="140"/>
      <c r="F90" s="149"/>
      <c r="G90" s="150"/>
      <c r="H90" s="139">
        <f>IF(A90="","",VLOOKUP(A90,Startlist!B:E,3,FALSE)&amp;" / "&amp;VLOOKUP(A90,Startlist!B:E,3,FALSE))</f>
      </c>
    </row>
    <row r="91" spans="1:8" ht="12.75">
      <c r="A91" s="10"/>
      <c r="B91" s="140"/>
      <c r="C91" s="140"/>
      <c r="D91" s="140"/>
      <c r="E91" s="140"/>
      <c r="F91" s="149"/>
      <c r="G91" s="150"/>
      <c r="H91" s="139">
        <f>IF(A91="","",VLOOKUP(A91,Startlist!B:E,3,FALSE)&amp;" / "&amp;VLOOKUP(A91,Startlist!B:E,3,FALSE))</f>
      </c>
    </row>
    <row r="92" spans="1:8" ht="12.75">
      <c r="A92" s="10"/>
      <c r="B92" s="140"/>
      <c r="C92" s="140"/>
      <c r="D92" s="140"/>
      <c r="E92" s="140"/>
      <c r="F92" s="149"/>
      <c r="G92" s="150"/>
      <c r="H92" s="139">
        <f>IF(A92="","",VLOOKUP(A92,Startlist!B:E,3,FALSE)&amp;" / "&amp;VLOOKUP(A92,Startlist!B:E,3,FALSE))</f>
      </c>
    </row>
    <row r="93" spans="1:8" ht="12.75">
      <c r="A93" s="10"/>
      <c r="B93" s="140"/>
      <c r="C93" s="140"/>
      <c r="D93" s="140"/>
      <c r="E93" s="140"/>
      <c r="F93" s="149"/>
      <c r="G93" s="150"/>
      <c r="H93" s="139">
        <f>IF(A93="","",VLOOKUP(A93,Startlist!B:E,3,FALSE)&amp;" / "&amp;VLOOKUP(A93,Startlist!B:E,3,FALSE))</f>
      </c>
    </row>
    <row r="94" spans="1:8" ht="12.75">
      <c r="A94" s="10"/>
      <c r="B94" s="140"/>
      <c r="C94" s="140"/>
      <c r="D94" s="140"/>
      <c r="E94" s="140"/>
      <c r="F94" s="149"/>
      <c r="G94" s="150"/>
      <c r="H94" s="139">
        <f>IF(A94="","",VLOOKUP(A94,Startlist!B:E,3,FALSE)&amp;" / "&amp;VLOOKUP(A94,Startlist!B:E,3,FALSE))</f>
      </c>
    </row>
    <row r="95" spans="1:8" ht="12.75">
      <c r="A95" s="10"/>
      <c r="B95" s="140"/>
      <c r="C95" s="140"/>
      <c r="D95" s="140"/>
      <c r="E95" s="140"/>
      <c r="F95" s="149"/>
      <c r="G95" s="150"/>
      <c r="H95" s="139">
        <f>IF(A95="","",VLOOKUP(A95,Startlist!B:E,3,FALSE)&amp;" / "&amp;VLOOKUP(A95,Startlist!B:E,3,FALSE))</f>
      </c>
    </row>
    <row r="96" spans="1:8" ht="12.75">
      <c r="A96" s="10"/>
      <c r="B96" s="140"/>
      <c r="C96" s="140"/>
      <c r="D96" s="140"/>
      <c r="E96" s="140"/>
      <c r="F96" s="149"/>
      <c r="G96" s="150"/>
      <c r="H96" s="139">
        <f>IF(A96="","",VLOOKUP(A96,Startlist!B:E,3,FALSE)&amp;" / "&amp;VLOOKUP(A96,Startlist!B:E,3,FALSE))</f>
      </c>
    </row>
    <row r="97" spans="1:8" ht="12.75">
      <c r="A97" s="10"/>
      <c r="B97" s="140"/>
      <c r="C97" s="140"/>
      <c r="D97" s="140"/>
      <c r="E97" s="140"/>
      <c r="F97" s="149"/>
      <c r="G97" s="150"/>
      <c r="H97" s="139">
        <f>IF(A97="","",VLOOKUP(A97,Startlist!B:E,3,FALSE)&amp;" / "&amp;VLOOKUP(A97,Startlist!B:E,3,FALSE))</f>
      </c>
    </row>
    <row r="98" spans="1:8" ht="12.75">
      <c r="A98" s="10"/>
      <c r="B98" s="140"/>
      <c r="C98" s="140"/>
      <c r="D98" s="140"/>
      <c r="E98" s="140"/>
      <c r="F98" s="149"/>
      <c r="G98" s="150"/>
      <c r="H98" s="139">
        <f>IF(A98="","",VLOOKUP(A98,Startlist!B:E,3,FALSE)&amp;" / "&amp;VLOOKUP(A98,Startlist!B:E,3,FALSE))</f>
      </c>
    </row>
    <row r="99" spans="1:8" ht="12.75">
      <c r="A99" s="10"/>
      <c r="B99" s="140"/>
      <c r="C99" s="140"/>
      <c r="D99" s="140"/>
      <c r="E99" s="140"/>
      <c r="F99" s="149"/>
      <c r="G99" s="150"/>
      <c r="H99" s="139">
        <f>IF(A99="","",VLOOKUP(A99,Startlist!B:E,3,FALSE)&amp;" / "&amp;VLOOKUP(A99,Startlist!B:E,3,FALSE))</f>
      </c>
    </row>
    <row r="100" spans="1:8" ht="12.75">
      <c r="A100" s="10"/>
      <c r="B100" s="140"/>
      <c r="C100" s="140"/>
      <c r="D100" s="140"/>
      <c r="E100" s="140"/>
      <c r="F100" s="149"/>
      <c r="G100" s="150"/>
      <c r="H100" s="139">
        <f>IF(A100="","",VLOOKUP(A100,Startlist!B:E,3,FALSE)&amp;" / "&amp;VLOOKUP(A100,Startlist!B:E,3,FALSE))</f>
      </c>
    </row>
    <row r="101" spans="1:8" ht="12.75">
      <c r="A101" s="10"/>
      <c r="B101" s="140"/>
      <c r="C101" s="140"/>
      <c r="D101" s="140"/>
      <c r="E101" s="140"/>
      <c r="F101" s="149"/>
      <c r="G101" s="150"/>
      <c r="H101" s="139">
        <f>IF(A101="","",VLOOKUP(A101,Startlist!B:E,3,FALSE)&amp;" / "&amp;VLOOKUP(A101,Startlist!B:E,3,FALSE))</f>
      </c>
    </row>
    <row r="102" spans="1:8" ht="12.75">
      <c r="A102" s="10"/>
      <c r="B102" s="140"/>
      <c r="C102" s="140"/>
      <c r="D102" s="140"/>
      <c r="E102" s="140"/>
      <c r="F102" s="149"/>
      <c r="G102" s="150"/>
      <c r="H102" s="139">
        <f>IF(A102="","",VLOOKUP(A102,Startlist!B:E,3,FALSE)&amp;" / "&amp;VLOOKUP(A102,Startlist!B:E,3,FALSE))</f>
      </c>
    </row>
    <row r="103" spans="1:8" ht="12.75">
      <c r="A103" s="10"/>
      <c r="B103" s="140"/>
      <c r="C103" s="140"/>
      <c r="D103" s="140"/>
      <c r="E103" s="140"/>
      <c r="F103" s="149"/>
      <c r="G103" s="150"/>
      <c r="H103" s="139">
        <f>IF(A103="","",VLOOKUP(A103,Startlist!B:E,3,FALSE)&amp;" / "&amp;VLOOKUP(A103,Startlist!B:E,3,FALSE))</f>
      </c>
    </row>
    <row r="104" spans="1:8" ht="12.75">
      <c r="A104" s="10"/>
      <c r="B104" s="140"/>
      <c r="C104" s="140"/>
      <c r="D104" s="140"/>
      <c r="E104" s="140"/>
      <c r="F104" s="149"/>
      <c r="G104" s="150"/>
      <c r="H104" s="139">
        <f>IF(A104="","",VLOOKUP(A104,Startlist!B:E,3,FALSE)&amp;" / "&amp;VLOOKUP(A104,Startlist!B:E,3,FALSE))</f>
      </c>
    </row>
    <row r="105" spans="1:8" ht="12.75">
      <c r="A105" s="10"/>
      <c r="B105" s="140"/>
      <c r="C105" s="140"/>
      <c r="D105" s="140"/>
      <c r="E105" s="140"/>
      <c r="F105" s="149"/>
      <c r="G105" s="150"/>
      <c r="H105" s="139">
        <f>IF(A105="","",VLOOKUP(A105,Startlist!B:E,3,FALSE)&amp;" / "&amp;VLOOKUP(A105,Startlist!B:E,3,FALSE))</f>
      </c>
    </row>
    <row r="106" spans="1:8" ht="12.75">
      <c r="A106" s="10"/>
      <c r="B106" s="140"/>
      <c r="C106" s="140"/>
      <c r="D106" s="140"/>
      <c r="E106" s="140"/>
      <c r="F106" s="149"/>
      <c r="G106" s="150"/>
      <c r="H106" s="139">
        <f>IF(A106="","",VLOOKUP(A106,Startlist!B:E,3,FALSE)&amp;" / "&amp;VLOOKUP(A106,Startlist!B:E,3,FALSE))</f>
      </c>
    </row>
    <row r="107" spans="1:8" ht="12.75">
      <c r="A107" s="10"/>
      <c r="B107" s="140"/>
      <c r="C107" s="140"/>
      <c r="D107" s="140"/>
      <c r="E107" s="140"/>
      <c r="F107" s="149"/>
      <c r="G107" s="150"/>
      <c r="H107" s="139">
        <f>IF(A107="","",VLOOKUP(A107,Startlist!B:E,3,FALSE)&amp;" / "&amp;VLOOKUP(A107,Startlist!B:E,3,FALSE))</f>
      </c>
    </row>
    <row r="108" spans="1:8" ht="12.75">
      <c r="A108" s="10"/>
      <c r="B108" s="140"/>
      <c r="C108" s="140"/>
      <c r="D108" s="140"/>
      <c r="E108" s="140"/>
      <c r="F108" s="149"/>
      <c r="G108" s="150"/>
      <c r="H108" s="139">
        <f>IF(A108="","",VLOOKUP(A108,Startlist!B:E,3,FALSE)&amp;" / "&amp;VLOOKUP(A108,Startlist!B:E,3,FALSE))</f>
      </c>
    </row>
    <row r="109" spans="1:8" ht="12.75">
      <c r="A109" s="10"/>
      <c r="B109" s="140"/>
      <c r="C109" s="140"/>
      <c r="D109" s="140"/>
      <c r="E109" s="140"/>
      <c r="F109" s="149"/>
      <c r="G109" s="150"/>
      <c r="H109" s="139">
        <f>IF(A109="","",VLOOKUP(A109,Startlist!B:E,3,FALSE)&amp;" / "&amp;VLOOKUP(A109,Startlist!B:E,3,FALSE))</f>
      </c>
    </row>
    <row r="110" spans="1:8" ht="12.75">
      <c r="A110" s="10"/>
      <c r="B110" s="140"/>
      <c r="C110" s="140"/>
      <c r="D110" s="140"/>
      <c r="E110" s="140"/>
      <c r="F110" s="149"/>
      <c r="G110" s="150"/>
      <c r="H110" s="139">
        <f>IF(A110="","",VLOOKUP(A110,Startlist!B:E,3,FALSE)&amp;" / "&amp;VLOOKUP(A110,Startlist!B:E,3,FALSE))</f>
      </c>
    </row>
    <row r="111" spans="1:8" ht="12.75">
      <c r="A111" s="10"/>
      <c r="B111" s="140"/>
      <c r="C111" s="140"/>
      <c r="D111" s="140"/>
      <c r="E111" s="140"/>
      <c r="F111" s="149"/>
      <c r="G111" s="150"/>
      <c r="H111" s="139">
        <f>IF(A111="","",VLOOKUP(A111,Startlist!B:E,3,FALSE)&amp;" / "&amp;VLOOKUP(A111,Startlist!B:E,3,FALSE))</f>
      </c>
    </row>
    <row r="112" spans="1:8" ht="12.75">
      <c r="A112" s="10"/>
      <c r="B112" s="140"/>
      <c r="C112" s="140"/>
      <c r="D112" s="140"/>
      <c r="E112" s="140"/>
      <c r="F112" s="149"/>
      <c r="G112" s="150"/>
      <c r="H112" s="139">
        <f>IF(A112="","",VLOOKUP(A112,Startlist!B:E,3,FALSE)&amp;" / "&amp;VLOOKUP(A112,Startlist!B:E,3,FALSE))</f>
      </c>
    </row>
    <row r="113" spans="1:8" ht="12.75">
      <c r="A113" s="10"/>
      <c r="B113" s="140"/>
      <c r="C113" s="140"/>
      <c r="D113" s="140"/>
      <c r="E113" s="140"/>
      <c r="F113" s="149"/>
      <c r="G113" s="150"/>
      <c r="H113" s="139">
        <f>IF(A113="","",VLOOKUP(A113,Startlist!B:E,3,FALSE)&amp;" / "&amp;VLOOKUP(A113,Startlist!B:E,3,FALSE))</f>
      </c>
    </row>
    <row r="114" spans="1:8" ht="12.75">
      <c r="A114" s="10"/>
      <c r="B114" s="140"/>
      <c r="C114" s="140"/>
      <c r="D114" s="140"/>
      <c r="E114" s="140"/>
      <c r="F114" s="149"/>
      <c r="G114" s="150"/>
      <c r="H114" s="139">
        <f>IF(A114="","",VLOOKUP(A114,Startlist!B:E,3,FALSE)&amp;" / "&amp;VLOOKUP(A114,Startlist!B:E,3,FALSE))</f>
      </c>
    </row>
    <row r="115" spans="1:8" ht="12.75">
      <c r="A115" s="10"/>
      <c r="B115" s="140"/>
      <c r="C115" s="140"/>
      <c r="D115" s="140"/>
      <c r="E115" s="140"/>
      <c r="F115" s="149"/>
      <c r="G115" s="150"/>
      <c r="H115" s="139">
        <f>IF(A115="","",VLOOKUP(A115,Startlist!B:E,3,FALSE)&amp;" / "&amp;VLOOKUP(A115,Startlist!B:E,3,FALSE))</f>
      </c>
    </row>
    <row r="116" spans="1:8" ht="12.75">
      <c r="A116" s="10"/>
      <c r="B116" s="140"/>
      <c r="C116" s="140"/>
      <c r="D116" s="140"/>
      <c r="E116" s="140"/>
      <c r="F116" s="149"/>
      <c r="G116" s="150"/>
      <c r="H116" s="139">
        <f>IF(A116="","",VLOOKUP(A116,Startlist!B:E,3,FALSE)&amp;" / "&amp;VLOOKUP(A116,Startlist!B:E,3,FALSE))</f>
      </c>
    </row>
    <row r="117" spans="1:8" ht="12.75">
      <c r="A117" s="10"/>
      <c r="B117" s="140"/>
      <c r="C117" s="140"/>
      <c r="D117" s="140"/>
      <c r="E117" s="140"/>
      <c r="F117" s="149"/>
      <c r="G117" s="150"/>
      <c r="H117" s="139">
        <f>IF(A117="","",VLOOKUP(A117,Startlist!B:E,3,FALSE)&amp;" / "&amp;VLOOKUP(A117,Startlist!B:E,3,FALSE))</f>
      </c>
    </row>
    <row r="118" spans="1:8" ht="12.75">
      <c r="A118" s="10"/>
      <c r="B118" s="140"/>
      <c r="C118" s="140"/>
      <c r="D118" s="140"/>
      <c r="E118" s="140"/>
      <c r="F118" s="149"/>
      <c r="G118" s="150"/>
      <c r="H118" s="139">
        <f>IF(A118="","",VLOOKUP(A118,Startlist!B:E,3,FALSE)&amp;" / "&amp;VLOOKUP(A118,Startlist!B:E,3,FALSE))</f>
      </c>
    </row>
    <row r="119" spans="1:8" ht="12.75">
      <c r="A119" s="10"/>
      <c r="B119" s="140"/>
      <c r="C119" s="140"/>
      <c r="D119" s="140"/>
      <c r="E119" s="140"/>
      <c r="F119" s="149"/>
      <c r="G119" s="150"/>
      <c r="H119" s="139">
        <f>IF(A119="","",VLOOKUP(A119,Startlist!B:E,3,FALSE)&amp;" / "&amp;VLOOKUP(A119,Startlist!B:E,3,FALSE))</f>
      </c>
    </row>
    <row r="120" spans="1:8" ht="12.75">
      <c r="A120" s="10"/>
      <c r="B120" s="140"/>
      <c r="C120" s="140"/>
      <c r="D120" s="140"/>
      <c r="E120" s="140"/>
      <c r="F120" s="149"/>
      <c r="G120" s="150"/>
      <c r="H120" s="139">
        <f>IF(A120="","",VLOOKUP(A120,Startlist!B:E,3,FALSE)&amp;" / "&amp;VLOOKUP(A120,Startlist!B:E,3,FALSE))</f>
      </c>
    </row>
    <row r="121" spans="1:8" ht="12.75">
      <c r="A121" s="10"/>
      <c r="B121" s="140"/>
      <c r="C121" s="140"/>
      <c r="D121" s="140"/>
      <c r="E121" s="140"/>
      <c r="F121" s="149"/>
      <c r="G121" s="150"/>
      <c r="H121" s="139">
        <f>IF(A121="","",VLOOKUP(A121,Startlist!B:E,3,FALSE)&amp;" / "&amp;VLOOKUP(A121,Startlist!B:E,3,FALSE))</f>
      </c>
    </row>
    <row r="122" spans="1:8" ht="12.75">
      <c r="A122" s="10"/>
      <c r="B122" s="140"/>
      <c r="C122" s="140"/>
      <c r="D122" s="140"/>
      <c r="E122" s="140"/>
      <c r="F122" s="149"/>
      <c r="G122" s="150"/>
      <c r="H122" s="139">
        <f>IF(A122="","",VLOOKUP(A122,Startlist!B:E,3,FALSE)&amp;" / "&amp;VLOOKUP(A122,Startlist!B:E,3,FALSE))</f>
      </c>
    </row>
    <row r="123" spans="1:8" ht="12.75">
      <c r="A123" s="10"/>
      <c r="B123" s="140"/>
      <c r="C123" s="140"/>
      <c r="D123" s="140"/>
      <c r="E123" s="140"/>
      <c r="F123" s="149"/>
      <c r="G123" s="150"/>
      <c r="H123" s="139">
        <f>IF(A123="","",VLOOKUP(A123,Startlist!B:E,3,FALSE)&amp;" / "&amp;VLOOKUP(A123,Startlist!B:E,3,FALSE))</f>
      </c>
    </row>
    <row r="124" spans="1:8" ht="12.75">
      <c r="A124" s="10"/>
      <c r="B124" s="140"/>
      <c r="C124" s="140"/>
      <c r="D124" s="140"/>
      <c r="E124" s="140"/>
      <c r="F124" s="149"/>
      <c r="G124" s="150"/>
      <c r="H124" s="139">
        <f>IF(A124="","",VLOOKUP(A124,Startlist!B:E,3,FALSE)&amp;" / "&amp;VLOOKUP(A124,Startlist!B:E,3,FALSE))</f>
      </c>
    </row>
    <row r="125" spans="1:8" ht="12.75">
      <c r="A125" s="10"/>
      <c r="B125" s="140"/>
      <c r="C125" s="140"/>
      <c r="D125" s="140"/>
      <c r="E125" s="140"/>
      <c r="F125" s="149"/>
      <c r="G125" s="150"/>
      <c r="H125" s="139">
        <f>IF(A125="","",VLOOKUP(A125,Startlist!B:E,3,FALSE)&amp;" / "&amp;VLOOKUP(A125,Startlist!B:E,3,FALSE))</f>
      </c>
    </row>
    <row r="126" spans="1:8" ht="12.75">
      <c r="A126" s="10"/>
      <c r="B126" s="140"/>
      <c r="C126" s="140"/>
      <c r="D126" s="140"/>
      <c r="E126" s="140"/>
      <c r="F126" s="149"/>
      <c r="G126" s="150"/>
      <c r="H126" s="139">
        <f>IF(A126="","",VLOOKUP(A126,Startlist!B:E,3,FALSE)&amp;" / "&amp;VLOOKUP(A126,Startlist!B:E,3,FALSE))</f>
      </c>
    </row>
    <row r="127" spans="1:8" ht="12.75">
      <c r="A127" s="10"/>
      <c r="B127" s="140"/>
      <c r="C127" s="140"/>
      <c r="D127" s="140"/>
      <c r="E127" s="140"/>
      <c r="F127" s="149"/>
      <c r="G127" s="150"/>
      <c r="H127" s="139">
        <f>IF(A127="","",VLOOKUP(A127,Startlist!B:E,3,FALSE)&amp;" / "&amp;VLOOKUP(A127,Startlist!B:E,3,FALSE))</f>
      </c>
    </row>
    <row r="128" spans="1:8" ht="12.75">
      <c r="A128" s="10"/>
      <c r="B128" s="140"/>
      <c r="C128" s="140"/>
      <c r="D128" s="140"/>
      <c r="E128" s="140"/>
      <c r="F128" s="149"/>
      <c r="G128" s="150"/>
      <c r="H128" s="139">
        <f>IF(A128="","",VLOOKUP(A128,Startlist!B:E,3,FALSE)&amp;" / "&amp;VLOOKUP(A128,Startlist!B:E,3,FALSE))</f>
      </c>
    </row>
    <row r="129" spans="1:8" ht="12.75">
      <c r="A129" s="10"/>
      <c r="B129" s="140"/>
      <c r="C129" s="140"/>
      <c r="D129" s="140"/>
      <c r="E129" s="140"/>
      <c r="F129" s="149"/>
      <c r="G129" s="150"/>
      <c r="H129" s="139">
        <f>IF(A129="","",VLOOKUP(A129,Startlist!B:E,3,FALSE)&amp;" / "&amp;VLOOKUP(A129,Startlist!B:E,3,FALSE))</f>
      </c>
    </row>
    <row r="130" spans="1:8" ht="12.75">
      <c r="A130" s="10"/>
      <c r="B130" s="140"/>
      <c r="C130" s="140"/>
      <c r="D130" s="140"/>
      <c r="E130" s="140"/>
      <c r="F130" s="149"/>
      <c r="G130" s="150"/>
      <c r="H130" s="139">
        <f>IF(A130="","",VLOOKUP(A130,Startlist!B:E,3,FALSE)&amp;" / "&amp;VLOOKUP(A130,Startlist!B:E,3,FALSE))</f>
      </c>
    </row>
    <row r="131" spans="1:8" ht="12.75">
      <c r="A131" s="10"/>
      <c r="B131" s="140"/>
      <c r="C131" s="140"/>
      <c r="D131" s="140"/>
      <c r="E131" s="140"/>
      <c r="F131" s="149"/>
      <c r="G131" s="150"/>
      <c r="H131" s="139">
        <f>IF(A131="","",VLOOKUP(A131,Startlist!B:E,3,FALSE)&amp;" / "&amp;VLOOKUP(A131,Startlist!B:E,3,FALSE))</f>
      </c>
    </row>
    <row r="132" spans="1:8" ht="12.75">
      <c r="A132" s="10"/>
      <c r="B132" s="140"/>
      <c r="C132" s="140"/>
      <c r="D132" s="140"/>
      <c r="E132" s="140"/>
      <c r="F132" s="149"/>
      <c r="G132" s="150"/>
      <c r="H132" s="139">
        <f>IF(A132="","",VLOOKUP(A132,Startlist!B:E,3,FALSE)&amp;" / "&amp;VLOOKUP(A132,Startlist!B:E,3,FALSE))</f>
      </c>
    </row>
    <row r="133" spans="1:8" ht="12.75">
      <c r="A133" s="10"/>
      <c r="B133" s="140"/>
      <c r="C133" s="140"/>
      <c r="D133" s="140"/>
      <c r="E133" s="140"/>
      <c r="F133" s="149"/>
      <c r="G133" s="150"/>
      <c r="H133" s="139">
        <f>IF(A133="","",VLOOKUP(A133,Startlist!B:E,3,FALSE)&amp;" / "&amp;VLOOKUP(A133,Startlist!B:E,3,FALSE))</f>
      </c>
    </row>
    <row r="134" spans="1:8" ht="12.75">
      <c r="A134" s="10"/>
      <c r="B134" s="140"/>
      <c r="C134" s="140"/>
      <c r="D134" s="140"/>
      <c r="E134" s="140"/>
      <c r="F134" s="149"/>
      <c r="G134" s="150"/>
      <c r="H134" s="139">
        <f>IF(A134="","",VLOOKUP(A134,Startlist!B:E,3,FALSE)&amp;" / "&amp;VLOOKUP(A134,Startlist!B:E,3,FALSE))</f>
      </c>
    </row>
    <row r="135" spans="1:8" ht="12.75">
      <c r="A135" s="10"/>
      <c r="B135" s="140"/>
      <c r="C135" s="140"/>
      <c r="D135" s="140"/>
      <c r="E135" s="140"/>
      <c r="F135" s="149"/>
      <c r="G135" s="150"/>
      <c r="H135" s="139">
        <f>IF(A135="","",VLOOKUP(A135,Startlist!B:E,3,FALSE)&amp;" / "&amp;VLOOKUP(A135,Startlist!B:E,3,FALSE))</f>
      </c>
    </row>
    <row r="136" spans="1:8" ht="12.75">
      <c r="A136" s="10"/>
      <c r="B136" s="140"/>
      <c r="C136" s="140"/>
      <c r="D136" s="140"/>
      <c r="E136" s="140"/>
      <c r="F136" s="149"/>
      <c r="G136" s="150"/>
      <c r="H136" s="139">
        <f>IF(A136="","",VLOOKUP(A136,Startlist!B:E,3,FALSE)&amp;" / "&amp;VLOOKUP(A136,Startlist!B:E,3,FALSE))</f>
      </c>
    </row>
    <row r="137" spans="1:8" ht="12.75">
      <c r="A137" s="10"/>
      <c r="B137" s="140"/>
      <c r="C137" s="140"/>
      <c r="D137" s="140"/>
      <c r="E137" s="140"/>
      <c r="F137" s="149"/>
      <c r="G137" s="150"/>
      <c r="H137" s="139">
        <f>IF(A137="","",VLOOKUP(A137,Startlist!B:E,3,FALSE)&amp;" / "&amp;VLOOKUP(A137,Startlist!B:E,3,FALSE))</f>
      </c>
    </row>
    <row r="138" spans="1:8" ht="12.75">
      <c r="A138" s="10"/>
      <c r="B138" s="140"/>
      <c r="C138" s="140"/>
      <c r="D138" s="140"/>
      <c r="E138" s="140"/>
      <c r="F138" s="149"/>
      <c r="G138" s="150"/>
      <c r="H138" s="139">
        <f>IF(A138="","",VLOOKUP(A138,Startlist!B:E,3,FALSE)&amp;" / "&amp;VLOOKUP(A138,Startlist!B:E,3,FALSE))</f>
      </c>
    </row>
    <row r="139" spans="1:8" ht="12.75">
      <c r="A139" s="10"/>
      <c r="B139" s="140"/>
      <c r="C139" s="140"/>
      <c r="D139" s="140"/>
      <c r="E139" s="140"/>
      <c r="F139" s="149"/>
      <c r="G139" s="150"/>
      <c r="H139" s="139">
        <f>IF(A139="","",VLOOKUP(A139,Startlist!B:E,3,FALSE)&amp;" / "&amp;VLOOKUP(A139,Startlist!B:E,3,FALSE))</f>
      </c>
    </row>
    <row r="140" spans="1:8" ht="12.75">
      <c r="A140" s="10"/>
      <c r="B140" s="140"/>
      <c r="C140" s="140"/>
      <c r="D140" s="140"/>
      <c r="E140" s="140"/>
      <c r="F140" s="149"/>
      <c r="G140" s="150"/>
      <c r="H140" s="139">
        <f>IF(A140="","",VLOOKUP(A140,Startlist!B:E,3,FALSE)&amp;" / "&amp;VLOOKUP(A140,Startlist!B:E,3,FALSE))</f>
      </c>
    </row>
    <row r="141" spans="1:8" ht="12.75">
      <c r="A141" s="10"/>
      <c r="B141" s="140"/>
      <c r="C141" s="140"/>
      <c r="D141" s="140"/>
      <c r="E141" s="140"/>
      <c r="F141" s="149"/>
      <c r="G141" s="150"/>
      <c r="H141" s="139">
        <f>IF(A141="","",VLOOKUP(A141,Startlist!B:E,3,FALSE)&amp;" / "&amp;VLOOKUP(A141,Startlist!B:E,3,FALSE))</f>
      </c>
    </row>
    <row r="142" spans="1:8" ht="12.75">
      <c r="A142" s="10"/>
      <c r="B142" s="140"/>
      <c r="C142" s="140"/>
      <c r="D142" s="140"/>
      <c r="E142" s="140"/>
      <c r="F142" s="149"/>
      <c r="G142" s="150"/>
      <c r="H142" s="139">
        <f>IF(A142="","",VLOOKUP(A142,Startlist!B:E,3,FALSE)&amp;" / "&amp;VLOOKUP(A142,Startlist!B:E,3,FALSE))</f>
      </c>
    </row>
    <row r="143" spans="1:8" ht="12.75">
      <c r="A143" s="10"/>
      <c r="B143" s="140"/>
      <c r="C143" s="140"/>
      <c r="D143" s="140"/>
      <c r="E143" s="140"/>
      <c r="F143" s="149"/>
      <c r="G143" s="150"/>
      <c r="H143" s="139">
        <f>IF(A143="","",VLOOKUP(A143,Startlist!B:E,3,FALSE)&amp;" / "&amp;VLOOKUP(A143,Startlist!B:E,3,FALSE))</f>
      </c>
    </row>
    <row r="144" spans="1:8" ht="12.75">
      <c r="A144" s="10"/>
      <c r="B144" s="140"/>
      <c r="C144" s="140"/>
      <c r="D144" s="140"/>
      <c r="E144" s="140"/>
      <c r="F144" s="149"/>
      <c r="G144" s="150"/>
      <c r="H144" s="139">
        <f>IF(A144="","",VLOOKUP(A144,Startlist!B:E,3,FALSE)&amp;" / "&amp;VLOOKUP(A144,Startlist!B:E,3,FALSE))</f>
      </c>
    </row>
    <row r="145" spans="1:8" ht="12.75">
      <c r="A145" s="10"/>
      <c r="B145" s="140"/>
      <c r="C145" s="140"/>
      <c r="D145" s="140"/>
      <c r="E145" s="140"/>
      <c r="F145" s="149"/>
      <c r="G145" s="150"/>
      <c r="H145" s="139">
        <f>IF(A145="","",VLOOKUP(A145,Startlist!B:E,3,FALSE)&amp;" / "&amp;VLOOKUP(A145,Startlist!B:E,3,FALSE))</f>
      </c>
    </row>
    <row r="146" spans="1:8" ht="12.75">
      <c r="A146" s="10"/>
      <c r="B146" s="140"/>
      <c r="C146" s="140"/>
      <c r="D146" s="140"/>
      <c r="E146" s="140"/>
      <c r="F146" s="149"/>
      <c r="G146" s="150"/>
      <c r="H146" s="139">
        <f>IF(A146="","",VLOOKUP(A146,Startlist!B:E,3,FALSE)&amp;" / "&amp;VLOOKUP(A146,Startlist!B:E,3,FALSE))</f>
      </c>
    </row>
    <row r="147" spans="1:8" ht="12.75">
      <c r="A147" s="10"/>
      <c r="B147" s="140"/>
      <c r="C147" s="140"/>
      <c r="D147" s="140"/>
      <c r="E147" s="140"/>
      <c r="F147" s="149"/>
      <c r="G147" s="150"/>
      <c r="H147" s="139">
        <f>IF(A147="","",VLOOKUP(A147,Startlist!B:E,3,FALSE)&amp;" / "&amp;VLOOKUP(A147,Startlist!B:E,3,FALSE))</f>
      </c>
    </row>
    <row r="148" spans="1:8" ht="12.75">
      <c r="A148" s="10"/>
      <c r="B148" s="140"/>
      <c r="C148" s="140"/>
      <c r="D148" s="140"/>
      <c r="E148" s="140"/>
      <c r="F148" s="149"/>
      <c r="G148" s="150"/>
      <c r="H148" s="139">
        <f>IF(A148="","",VLOOKUP(A148,Startlist!B:E,3,FALSE)&amp;" / "&amp;VLOOKUP(A148,Startlist!B:E,3,FALSE))</f>
      </c>
    </row>
    <row r="149" spans="1:8" ht="12.75">
      <c r="A149" s="10"/>
      <c r="B149" s="140"/>
      <c r="C149" s="140"/>
      <c r="D149" s="140"/>
      <c r="E149" s="140"/>
      <c r="F149" s="149"/>
      <c r="G149" s="150"/>
      <c r="H149" s="139">
        <f>IF(A149="","",VLOOKUP(A149,Startlist!B:E,3,FALSE)&amp;" / "&amp;VLOOKUP(A149,Startlist!B:E,3,FALSE))</f>
      </c>
    </row>
    <row r="150" spans="1:8" ht="12.75">
      <c r="A150" s="10"/>
      <c r="B150" s="140"/>
      <c r="C150" s="140"/>
      <c r="D150" s="140"/>
      <c r="E150" s="140"/>
      <c r="F150" s="149"/>
      <c r="G150" s="150"/>
      <c r="H150" s="139">
        <f>IF(A150="","",VLOOKUP(A150,Startlist!B:E,3,FALSE)&amp;" / "&amp;VLOOKUP(A150,Startlist!B:E,3,FALSE))</f>
      </c>
    </row>
    <row r="151" spans="1:8" ht="12.75">
      <c r="A151" s="10"/>
      <c r="B151" s="140"/>
      <c r="C151" s="140"/>
      <c r="D151" s="140"/>
      <c r="E151" s="140"/>
      <c r="F151" s="149"/>
      <c r="G151" s="150"/>
      <c r="H151" s="139">
        <f>IF(A151="","",VLOOKUP(A151,Startlist!B:E,3,FALSE)&amp;" / "&amp;VLOOKUP(A151,Startlist!B:E,3,FALSE))</f>
      </c>
    </row>
    <row r="152" spans="1:8" ht="12.75">
      <c r="A152" s="10"/>
      <c r="B152" s="140"/>
      <c r="C152" s="140"/>
      <c r="D152" s="140"/>
      <c r="E152" s="140"/>
      <c r="F152" s="149"/>
      <c r="G152" s="150"/>
      <c r="H152" s="139">
        <f>IF(A152="","",VLOOKUP(A152,Startlist!B:E,3,FALSE)&amp;" / "&amp;VLOOKUP(A152,Startlist!B:E,3,FALSE))</f>
      </c>
    </row>
    <row r="153" spans="1:8" ht="12.75">
      <c r="A153" s="10"/>
      <c r="B153" s="140"/>
      <c r="C153" s="140"/>
      <c r="D153" s="140"/>
      <c r="E153" s="140"/>
      <c r="F153" s="149"/>
      <c r="G153" s="150"/>
      <c r="H153" s="139">
        <f>IF(A153="","",VLOOKUP(A153,Startlist!B:E,3,FALSE)&amp;" / "&amp;VLOOKUP(A153,Startlist!B:E,3,FALSE))</f>
      </c>
    </row>
    <row r="154" spans="1:8" ht="12.75">
      <c r="A154" s="10"/>
      <c r="B154" s="140"/>
      <c r="C154" s="140"/>
      <c r="D154" s="140"/>
      <c r="E154" s="140"/>
      <c r="F154" s="149"/>
      <c r="G154" s="150"/>
      <c r="H154" s="139">
        <f>IF(A154="","",VLOOKUP(A154,Startlist!B:E,3,FALSE)&amp;" / "&amp;VLOOKUP(A154,Startlist!B:E,3,FALSE))</f>
      </c>
    </row>
    <row r="155" spans="1:8" ht="12.75">
      <c r="A155" s="10"/>
      <c r="B155" s="140"/>
      <c r="C155" s="140"/>
      <c r="D155" s="140"/>
      <c r="E155" s="140"/>
      <c r="F155" s="149"/>
      <c r="G155" s="150"/>
      <c r="H155" s="139">
        <f>IF(A155="","",VLOOKUP(A155,Startlist!B:E,3,FALSE)&amp;" / "&amp;VLOOKUP(A155,Startlist!B:E,3,FALSE))</f>
      </c>
    </row>
    <row r="156" spans="1:8" ht="12.75">
      <c r="A156" s="10"/>
      <c r="B156" s="140"/>
      <c r="C156" s="140"/>
      <c r="D156" s="140"/>
      <c r="E156" s="140"/>
      <c r="F156" s="149"/>
      <c r="G156" s="150"/>
      <c r="H156" s="139">
        <f>IF(A156="","",VLOOKUP(A156,Startlist!B:E,3,FALSE)&amp;" / "&amp;VLOOKUP(A156,Startlist!B:E,3,FALSE))</f>
      </c>
    </row>
    <row r="157" spans="1:8" ht="12.75">
      <c r="A157" s="10"/>
      <c r="B157" s="140"/>
      <c r="C157" s="140"/>
      <c r="D157" s="140"/>
      <c r="E157" s="140"/>
      <c r="F157" s="149"/>
      <c r="G157" s="150"/>
      <c r="H157" s="139">
        <f>IF(A157="","",VLOOKUP(A157,Startlist!B:E,3,FALSE)&amp;" / "&amp;VLOOKUP(A157,Startlist!B:E,3,FALSE))</f>
      </c>
    </row>
    <row r="158" spans="1:8" ht="12.75">
      <c r="A158" s="10"/>
      <c r="B158" s="140"/>
      <c r="C158" s="140"/>
      <c r="D158" s="140"/>
      <c r="E158" s="140"/>
      <c r="F158" s="149"/>
      <c r="G158" s="150"/>
      <c r="H158" s="139">
        <f>IF(A158="","",VLOOKUP(A158,Startlist!B:E,3,FALSE)&amp;" / "&amp;VLOOKUP(A158,Startlist!B:E,3,FALSE))</f>
      </c>
    </row>
    <row r="159" spans="1:8" ht="12.75">
      <c r="A159" s="10"/>
      <c r="B159" s="140"/>
      <c r="C159" s="140"/>
      <c r="D159" s="140"/>
      <c r="E159" s="140"/>
      <c r="F159" s="149"/>
      <c r="G159" s="150"/>
      <c r="H159" s="139">
        <f>IF(A159="","",VLOOKUP(A159,Startlist!B:E,3,FALSE)&amp;" / "&amp;VLOOKUP(A159,Startlist!B:E,3,FALSE))</f>
      </c>
    </row>
    <row r="160" spans="1:8" ht="12.75">
      <c r="A160" s="10"/>
      <c r="B160" s="140"/>
      <c r="C160" s="140"/>
      <c r="D160" s="140"/>
      <c r="E160" s="140"/>
      <c r="F160" s="149"/>
      <c r="G160" s="150"/>
      <c r="H160" s="139">
        <f>IF(A160="","",VLOOKUP(A160,Startlist!B:E,3,FALSE)&amp;" / "&amp;VLOOKUP(A160,Startlist!B:E,3,FALSE))</f>
      </c>
    </row>
    <row r="161" spans="1:8" ht="12.75">
      <c r="A161" s="10"/>
      <c r="B161" s="140"/>
      <c r="C161" s="140"/>
      <c r="D161" s="140"/>
      <c r="E161" s="140"/>
      <c r="F161" s="149"/>
      <c r="G161" s="150"/>
      <c r="H161" s="139">
        <f>IF(A161="","",VLOOKUP(A161,Startlist!B:E,3,FALSE)&amp;" / "&amp;VLOOKUP(A161,Startlist!B:E,3,FALSE))</f>
      </c>
    </row>
    <row r="162" spans="1:8" ht="12.75">
      <c r="A162" s="10"/>
      <c r="B162" s="140"/>
      <c r="C162" s="140"/>
      <c r="D162" s="140"/>
      <c r="E162" s="140"/>
      <c r="F162" s="149"/>
      <c r="G162" s="150"/>
      <c r="H162" s="139">
        <f>IF(A162="","",VLOOKUP(A162,Startlist!B:E,3,FALSE)&amp;" / "&amp;VLOOKUP(A162,Startlist!B:E,3,FALSE))</f>
      </c>
    </row>
    <row r="163" spans="1:8" ht="12.75">
      <c r="A163" s="10"/>
      <c r="B163" s="140"/>
      <c r="C163" s="140"/>
      <c r="D163" s="140"/>
      <c r="E163" s="140"/>
      <c r="F163" s="149"/>
      <c r="G163" s="150"/>
      <c r="H163" s="139">
        <f>IF(A163="","",VLOOKUP(A163,Startlist!B:E,3,FALSE)&amp;" / "&amp;VLOOKUP(A163,Startlist!B:E,3,FALSE))</f>
      </c>
    </row>
    <row r="164" spans="1:8" ht="12.75">
      <c r="A164" s="10"/>
      <c r="B164" s="140"/>
      <c r="C164" s="140"/>
      <c r="D164" s="140"/>
      <c r="E164" s="140"/>
      <c r="F164" s="149"/>
      <c r="G164" s="150"/>
      <c r="H164" s="139">
        <f>IF(A164="","",VLOOKUP(A164,Startlist!B:E,3,FALSE)&amp;" / "&amp;VLOOKUP(A164,Startlist!B:E,3,FALSE))</f>
      </c>
    </row>
    <row r="165" spans="1:8" ht="12.75">
      <c r="A165" s="10"/>
      <c r="B165" s="140"/>
      <c r="C165" s="140"/>
      <c r="D165" s="140"/>
      <c r="E165" s="140"/>
      <c r="F165" s="149"/>
      <c r="G165" s="150"/>
      <c r="H165" s="139">
        <f>IF(A165="","",VLOOKUP(A165,Startlist!B:E,3,FALSE)&amp;" / "&amp;VLOOKUP(A165,Startlist!B:E,3,FALSE))</f>
      </c>
    </row>
    <row r="166" spans="1:8" ht="12.75">
      <c r="A166" s="10"/>
      <c r="B166" s="140"/>
      <c r="C166" s="140"/>
      <c r="D166" s="140"/>
      <c r="E166" s="140"/>
      <c r="F166" s="149"/>
      <c r="G166" s="150"/>
      <c r="H166" s="139">
        <f>IF(A166="","",VLOOKUP(A166,Startlist!B:E,3,FALSE)&amp;" / "&amp;VLOOKUP(A166,Startlist!B:E,3,FALSE))</f>
      </c>
    </row>
    <row r="167" spans="1:8" ht="12.75">
      <c r="A167" s="10"/>
      <c r="B167" s="140"/>
      <c r="C167" s="140"/>
      <c r="D167" s="140"/>
      <c r="E167" s="140"/>
      <c r="F167" s="149"/>
      <c r="G167" s="150"/>
      <c r="H167" s="139">
        <f>IF(A167="","",VLOOKUP(A167,Startlist!B:E,3,FALSE)&amp;" / "&amp;VLOOKUP(A167,Startlist!B:E,3,FALSE))</f>
      </c>
    </row>
    <row r="168" spans="1:8" ht="12.75">
      <c r="A168" s="10"/>
      <c r="B168" s="140"/>
      <c r="C168" s="140"/>
      <c r="D168" s="140"/>
      <c r="E168" s="140"/>
      <c r="F168" s="149"/>
      <c r="G168" s="150"/>
      <c r="H168" s="139">
        <f>IF(A168="","",VLOOKUP(A168,Startlist!B:E,3,FALSE)&amp;" / "&amp;VLOOKUP(A168,Startlist!B:E,3,FALSE))</f>
      </c>
    </row>
    <row r="169" spans="1:8" ht="12.75">
      <c r="A169" s="10"/>
      <c r="B169" s="140"/>
      <c r="C169" s="140"/>
      <c r="D169" s="140"/>
      <c r="E169" s="140"/>
      <c r="F169" s="149"/>
      <c r="G169" s="150"/>
      <c r="H169" s="139">
        <f>IF(A169="","",VLOOKUP(A169,Startlist!B:E,3,FALSE)&amp;" / "&amp;VLOOKUP(A169,Startlist!B:E,3,FALSE))</f>
      </c>
    </row>
    <row r="170" spans="1:8" ht="12.75">
      <c r="A170" s="10"/>
      <c r="B170" s="140"/>
      <c r="C170" s="140"/>
      <c r="D170" s="140"/>
      <c r="E170" s="140"/>
      <c r="F170" s="149"/>
      <c r="G170" s="150"/>
      <c r="H170" s="139">
        <f>IF(A170="","",VLOOKUP(A170,Startlist!B:E,3,FALSE)&amp;" / "&amp;VLOOKUP(A170,Startlist!B:E,3,FALSE))</f>
      </c>
    </row>
    <row r="171" spans="1:8" ht="12.75">
      <c r="A171" s="10"/>
      <c r="B171" s="140"/>
      <c r="C171" s="140"/>
      <c r="D171" s="140"/>
      <c r="E171" s="140"/>
      <c r="F171" s="149"/>
      <c r="G171" s="150"/>
      <c r="H171" s="139">
        <f>IF(A171="","",VLOOKUP(A171,Startlist!B:E,3,FALSE)&amp;" / "&amp;VLOOKUP(A171,Startlist!B:E,3,FALSE))</f>
      </c>
    </row>
    <row r="172" spans="1:8" ht="12.75">
      <c r="A172" s="10"/>
      <c r="B172" s="140"/>
      <c r="C172" s="140"/>
      <c r="D172" s="140"/>
      <c r="E172" s="140"/>
      <c r="F172" s="149"/>
      <c r="G172" s="150"/>
      <c r="H172" s="139">
        <f>IF(A172="","",VLOOKUP(A172,Startlist!B:E,3,FALSE)&amp;" / "&amp;VLOOKUP(A172,Startlist!B:E,3,FALSE))</f>
      </c>
    </row>
    <row r="173" spans="1:8" ht="12.75">
      <c r="A173" s="10"/>
      <c r="B173" s="140"/>
      <c r="C173" s="140"/>
      <c r="D173" s="140"/>
      <c r="E173" s="140"/>
      <c r="F173" s="149"/>
      <c r="G173" s="150"/>
      <c r="H173" s="139">
        <f>IF(A173="","",VLOOKUP(A173,Startlist!B:E,3,FALSE)&amp;" / "&amp;VLOOKUP(A173,Startlist!B:E,3,FALSE))</f>
      </c>
    </row>
    <row r="174" spans="1:8" ht="12.75">
      <c r="A174" s="10"/>
      <c r="B174" s="140"/>
      <c r="C174" s="140"/>
      <c r="D174" s="140"/>
      <c r="E174" s="140"/>
      <c r="F174" s="149"/>
      <c r="G174" s="150"/>
      <c r="H174" s="139">
        <f>IF(A174="","",VLOOKUP(A174,Startlist!B:E,3,FALSE)&amp;" / "&amp;VLOOKUP(A174,Startlist!B:E,3,FALSE))</f>
      </c>
    </row>
    <row r="175" spans="1:8" ht="12.75">
      <c r="A175" s="10"/>
      <c r="B175" s="140"/>
      <c r="C175" s="140"/>
      <c r="D175" s="140"/>
      <c r="E175" s="140"/>
      <c r="F175" s="149"/>
      <c r="G175" s="150"/>
      <c r="H175" s="139">
        <f>IF(A175="","",VLOOKUP(A175,Startlist!B:E,3,FALSE)&amp;" / "&amp;VLOOKUP(A175,Startlist!B:E,3,FALSE))</f>
      </c>
    </row>
    <row r="176" spans="1:8" ht="12.75">
      <c r="A176" s="10"/>
      <c r="B176" s="140"/>
      <c r="C176" s="140"/>
      <c r="D176" s="140"/>
      <c r="E176" s="140"/>
      <c r="F176" s="149"/>
      <c r="G176" s="150"/>
      <c r="H176" s="139">
        <f>IF(A176="","",VLOOKUP(A176,Startlist!B:E,3,FALSE)&amp;" / "&amp;VLOOKUP(A176,Startlist!B:E,3,FALSE))</f>
      </c>
    </row>
    <row r="177" spans="1:8" ht="12.75">
      <c r="A177" s="10"/>
      <c r="B177" s="140"/>
      <c r="C177" s="140"/>
      <c r="D177" s="140"/>
      <c r="E177" s="140"/>
      <c r="F177" s="149"/>
      <c r="G177" s="150"/>
      <c r="H177" s="139">
        <f>IF(A177="","",VLOOKUP(A177,Startlist!B:E,3,FALSE)&amp;" / "&amp;VLOOKUP(A177,Startlist!B:E,3,FALSE))</f>
      </c>
    </row>
    <row r="178" spans="1:8" ht="12.75">
      <c r="A178" s="10"/>
      <c r="B178" s="140"/>
      <c r="C178" s="140"/>
      <c r="D178" s="140"/>
      <c r="E178" s="140"/>
      <c r="F178" s="149"/>
      <c r="G178" s="150"/>
      <c r="H178" s="139">
        <f>IF(A178="","",VLOOKUP(A178,Startlist!B:E,3,FALSE)&amp;" / "&amp;VLOOKUP(A178,Startlist!B:E,3,FALSE))</f>
      </c>
    </row>
    <row r="179" spans="1:8" ht="12.75">
      <c r="A179" s="10"/>
      <c r="B179" s="140"/>
      <c r="C179" s="140"/>
      <c r="D179" s="140"/>
      <c r="E179" s="140"/>
      <c r="F179" s="149"/>
      <c r="G179" s="150"/>
      <c r="H179" s="139">
        <f>IF(A179="","",VLOOKUP(A179,Startlist!B:E,3,FALSE)&amp;" / "&amp;VLOOKUP(A179,Startlist!B:E,3,FALSE))</f>
      </c>
    </row>
    <row r="180" spans="1:8" ht="12.75">
      <c r="A180" s="10"/>
      <c r="B180" s="140"/>
      <c r="C180" s="140"/>
      <c r="D180" s="140"/>
      <c r="E180" s="140"/>
      <c r="F180" s="149"/>
      <c r="G180" s="150"/>
      <c r="H180" s="139">
        <f>IF(A180="","",VLOOKUP(A180,Startlist!B:E,3,FALSE)&amp;" / "&amp;VLOOKUP(A180,Startlist!B:E,3,FALSE))</f>
      </c>
    </row>
    <row r="181" spans="1:8" ht="12.75">
      <c r="A181" s="10"/>
      <c r="B181" s="140"/>
      <c r="C181" s="140"/>
      <c r="D181" s="140"/>
      <c r="E181" s="140"/>
      <c r="F181" s="149"/>
      <c r="G181" s="150"/>
      <c r="H181" s="139">
        <f>IF(A181="","",VLOOKUP(A181,Startlist!B:E,3,FALSE)&amp;" / "&amp;VLOOKUP(A181,Startlist!B:E,3,FALSE))</f>
      </c>
    </row>
    <row r="182" spans="1:8" ht="12.75">
      <c r="A182" s="10"/>
      <c r="B182" s="140"/>
      <c r="C182" s="140"/>
      <c r="D182" s="140"/>
      <c r="E182" s="140"/>
      <c r="F182" s="149"/>
      <c r="G182" s="150"/>
      <c r="H182" s="139">
        <f>IF(A182="","",VLOOKUP(A182,Startlist!B:E,3,FALSE)&amp;" / "&amp;VLOOKUP(A182,Startlist!B:E,3,FALSE))</f>
      </c>
    </row>
    <row r="183" spans="1:8" ht="12.75">
      <c r="A183" s="10"/>
      <c r="B183" s="140"/>
      <c r="C183" s="140"/>
      <c r="D183" s="140"/>
      <c r="E183" s="140"/>
      <c r="F183" s="149"/>
      <c r="G183" s="150"/>
      <c r="H183" s="139">
        <f>IF(A183="","",VLOOKUP(A183,Startlist!B:E,3,FALSE)&amp;" / "&amp;VLOOKUP(A183,Startlist!B:E,3,FALSE))</f>
      </c>
    </row>
    <row r="184" spans="1:8" ht="12.75">
      <c r="A184" s="10"/>
      <c r="B184" s="140"/>
      <c r="C184" s="140"/>
      <c r="D184" s="140"/>
      <c r="E184" s="140"/>
      <c r="F184" s="149"/>
      <c r="G184" s="150"/>
      <c r="H184" s="139">
        <f>IF(A184="","",VLOOKUP(A184,Startlist!B:E,3,FALSE)&amp;" / "&amp;VLOOKUP(A184,Startlist!B:E,3,FALSE))</f>
      </c>
    </row>
    <row r="185" spans="1:8" ht="12.75">
      <c r="A185" s="10"/>
      <c r="B185" s="140"/>
      <c r="C185" s="140"/>
      <c r="D185" s="140"/>
      <c r="E185" s="140"/>
      <c r="F185" s="149"/>
      <c r="G185" s="150"/>
      <c r="H185" s="139">
        <f>IF(A185="","",VLOOKUP(A185,Startlist!B:E,3,FALSE)&amp;" / "&amp;VLOOKUP(A185,Startlist!B:E,3,FALSE))</f>
      </c>
    </row>
    <row r="186" spans="1:8" ht="12.75">
      <c r="A186" s="10"/>
      <c r="B186" s="140"/>
      <c r="C186" s="140"/>
      <c r="D186" s="140"/>
      <c r="E186" s="140"/>
      <c r="F186" s="149"/>
      <c r="G186" s="150"/>
      <c r="H186" s="139">
        <f>IF(A186="","",VLOOKUP(A186,Startlist!B:E,3,FALSE)&amp;" / "&amp;VLOOKUP(A186,Startlist!B:E,3,FALSE))</f>
      </c>
    </row>
    <row r="187" spans="1:8" ht="12.75">
      <c r="A187" s="10"/>
      <c r="B187" s="140"/>
      <c r="C187" s="140"/>
      <c r="D187" s="140"/>
      <c r="E187" s="140"/>
      <c r="F187" s="149"/>
      <c r="G187" s="150"/>
      <c r="H187" s="139">
        <f>IF(A187="","",VLOOKUP(A187,Startlist!B:E,3,FALSE)&amp;" / "&amp;VLOOKUP(A187,Startlist!B:E,3,FALSE))</f>
      </c>
    </row>
    <row r="188" spans="1:8" ht="12.75">
      <c r="A188" s="10"/>
      <c r="B188" s="140"/>
      <c r="C188" s="140"/>
      <c r="D188" s="140"/>
      <c r="E188" s="140"/>
      <c r="F188" s="149"/>
      <c r="G188" s="150"/>
      <c r="H188" s="139">
        <f>IF(A188="","",VLOOKUP(A188,Startlist!B:E,3,FALSE)&amp;" / "&amp;VLOOKUP(A188,Startlist!B:E,3,FALSE))</f>
      </c>
    </row>
    <row r="189" spans="1:8" ht="12.75">
      <c r="A189" s="10"/>
      <c r="B189" s="140"/>
      <c r="C189" s="140"/>
      <c r="D189" s="140"/>
      <c r="E189" s="140"/>
      <c r="F189" s="149"/>
      <c r="G189" s="150"/>
      <c r="H189" s="139">
        <f>IF(A189="","",VLOOKUP(A189,Startlist!B:E,3,FALSE)&amp;" / "&amp;VLOOKUP(A189,Startlist!B:E,3,FALSE))</f>
      </c>
    </row>
    <row r="190" spans="1:8" ht="12.75">
      <c r="A190" s="10"/>
      <c r="B190" s="140"/>
      <c r="C190" s="140"/>
      <c r="D190" s="140"/>
      <c r="E190" s="140"/>
      <c r="F190" s="149"/>
      <c r="G190" s="150"/>
      <c r="H190" s="139">
        <f>IF(A190="","",VLOOKUP(A190,Startlist!B:E,3,FALSE)&amp;" / "&amp;VLOOKUP(A190,Startlist!B:E,3,FALSE))</f>
      </c>
    </row>
    <row r="191" spans="1:8" ht="12.75">
      <c r="A191" s="10"/>
      <c r="B191" s="140"/>
      <c r="C191" s="140"/>
      <c r="D191" s="140"/>
      <c r="E191" s="140"/>
      <c r="F191" s="149"/>
      <c r="G191" s="150"/>
      <c r="H191" s="139">
        <f>IF(A191="","",VLOOKUP(A191,Startlist!B:E,3,FALSE)&amp;" / "&amp;VLOOKUP(A191,Startlist!B:E,3,FALSE))</f>
      </c>
    </row>
    <row r="192" spans="1:8" ht="12.75">
      <c r="A192" s="10"/>
      <c r="B192" s="140"/>
      <c r="C192" s="140"/>
      <c r="D192" s="140"/>
      <c r="E192" s="140"/>
      <c r="F192" s="149"/>
      <c r="G192" s="150"/>
      <c r="H192" s="139">
        <f>IF(A192="","",VLOOKUP(A192,Startlist!B:E,3,FALSE)&amp;" / "&amp;VLOOKUP(A192,Startlist!B:E,3,FALSE))</f>
      </c>
    </row>
    <row r="193" spans="1:8" ht="12.75">
      <c r="A193" s="10"/>
      <c r="B193" s="140"/>
      <c r="C193" s="140"/>
      <c r="D193" s="140"/>
      <c r="E193" s="140"/>
      <c r="F193" s="149"/>
      <c r="G193" s="150"/>
      <c r="H193" s="139">
        <f>IF(A193="","",VLOOKUP(A193,Startlist!B:E,3,FALSE)&amp;" / "&amp;VLOOKUP(A193,Startlist!B:E,3,FALSE))</f>
      </c>
    </row>
    <row r="194" spans="1:8" ht="12.75">
      <c r="A194" s="10"/>
      <c r="B194" s="140"/>
      <c r="C194" s="140"/>
      <c r="D194" s="140"/>
      <c r="E194" s="140"/>
      <c r="F194" s="149"/>
      <c r="G194" s="150"/>
      <c r="H194" s="139">
        <f>IF(A194="","",VLOOKUP(A194,Startlist!B:E,3,FALSE)&amp;" / "&amp;VLOOKUP(A194,Startlist!B:E,3,FALSE))</f>
      </c>
    </row>
    <row r="195" spans="1:8" ht="12.75">
      <c r="A195" s="10"/>
      <c r="B195" s="140"/>
      <c r="C195" s="140"/>
      <c r="D195" s="140"/>
      <c r="E195" s="140"/>
      <c r="F195" s="149"/>
      <c r="G195" s="150"/>
      <c r="H195" s="139">
        <f>IF(A195="","",VLOOKUP(A195,Startlist!B:E,3,FALSE)&amp;" / "&amp;VLOOKUP(A195,Startlist!B:E,3,FALSE))</f>
      </c>
    </row>
    <row r="196" spans="1:8" ht="12.75">
      <c r="A196" s="10"/>
      <c r="B196" s="140"/>
      <c r="C196" s="140"/>
      <c r="D196" s="140"/>
      <c r="E196" s="140"/>
      <c r="F196" s="149"/>
      <c r="G196" s="150"/>
      <c r="H196" s="139">
        <f>IF(A196="","",VLOOKUP(A196,Startlist!B:E,3,FALSE)&amp;" / "&amp;VLOOKUP(A196,Startlist!B:E,3,FALSE))</f>
      </c>
    </row>
    <row r="197" spans="1:8" ht="12.75">
      <c r="A197" s="10"/>
      <c r="B197" s="140"/>
      <c r="C197" s="140"/>
      <c r="D197" s="140"/>
      <c r="E197" s="140"/>
      <c r="F197" s="149"/>
      <c r="G197" s="150"/>
      <c r="H197" s="139">
        <f>IF(A197="","",VLOOKUP(A197,Startlist!B:E,3,FALSE)&amp;" / "&amp;VLOOKUP(A197,Startlist!B:E,3,FALSE))</f>
      </c>
    </row>
    <row r="198" spans="1:8" ht="12.75">
      <c r="A198" s="10"/>
      <c r="B198" s="140"/>
      <c r="C198" s="140"/>
      <c r="D198" s="140"/>
      <c r="E198" s="140"/>
      <c r="F198" s="149"/>
      <c r="G198" s="150"/>
      <c r="H198" s="139">
        <f>IF(A198="","",VLOOKUP(A198,Startlist!B:E,3,FALSE)&amp;" / "&amp;VLOOKUP(A198,Startlist!B:E,3,FALSE))</f>
      </c>
    </row>
    <row r="199" spans="1:8" ht="12.75">
      <c r="A199" s="10"/>
      <c r="B199" s="140"/>
      <c r="C199" s="140"/>
      <c r="D199" s="140"/>
      <c r="E199" s="140"/>
      <c r="F199" s="149"/>
      <c r="G199" s="150"/>
      <c r="H199" s="139">
        <f>IF(A199="","",VLOOKUP(A199,Startlist!B:E,3,FALSE)&amp;" / "&amp;VLOOKUP(A199,Startlist!B:E,3,FALSE))</f>
      </c>
    </row>
    <row r="200" spans="1:8" ht="12.75">
      <c r="A200" s="10"/>
      <c r="B200" s="140"/>
      <c r="C200" s="140"/>
      <c r="D200" s="140"/>
      <c r="E200" s="140"/>
      <c r="F200" s="149"/>
      <c r="G200" s="150"/>
      <c r="H200" s="139">
        <f>IF(A200="","",VLOOKUP(A200,Startlist!B:E,3,FALSE)&amp;" / "&amp;VLOOKUP(A200,Startlist!B:E,3,FALSE))</f>
      </c>
    </row>
    <row r="201" spans="1:8" ht="12.75">
      <c r="A201" s="10"/>
      <c r="B201" s="140"/>
      <c r="C201" s="140"/>
      <c r="D201" s="140"/>
      <c r="E201" s="140"/>
      <c r="F201" s="149"/>
      <c r="G201" s="150"/>
      <c r="H201" s="139">
        <f>IF(A201="","",VLOOKUP(A201,Startlist!B:E,3,FALSE)&amp;" / "&amp;VLOOKUP(A201,Startlist!B:E,3,FALSE))</f>
      </c>
    </row>
    <row r="202" spans="1:8" ht="12.75">
      <c r="A202" s="10"/>
      <c r="B202" s="140"/>
      <c r="C202" s="140"/>
      <c r="D202" s="140"/>
      <c r="E202" s="140"/>
      <c r="F202" s="149"/>
      <c r="G202" s="150"/>
      <c r="H202" s="139">
        <f>IF(A202="","",VLOOKUP(A202,Startlist!B:E,3,FALSE)&amp;" / "&amp;VLOOKUP(A202,Startlist!B:E,3,FALSE))</f>
      </c>
    </row>
    <row r="203" spans="1:8" ht="12.75">
      <c r="A203" s="10"/>
      <c r="B203" s="140"/>
      <c r="C203" s="140"/>
      <c r="D203" s="140"/>
      <c r="E203" s="140"/>
      <c r="F203" s="149"/>
      <c r="G203" s="150"/>
      <c r="H203" s="139">
        <f>IF(A203="","",VLOOKUP(A203,Startlist!B:E,3,FALSE)&amp;" / "&amp;VLOOKUP(A203,Startlist!B:E,3,FALSE))</f>
      </c>
    </row>
    <row r="204" spans="1:8" ht="12.75">
      <c r="A204" s="10"/>
      <c r="B204" s="140"/>
      <c r="C204" s="140"/>
      <c r="D204" s="140"/>
      <c r="E204" s="140"/>
      <c r="F204" s="149"/>
      <c r="G204" s="150"/>
      <c r="H204" s="139">
        <f>IF(A204="","",VLOOKUP(A204,Startlist!B:E,3,FALSE)&amp;" / "&amp;VLOOKUP(A204,Startlist!B:E,3,FALSE))</f>
      </c>
    </row>
    <row r="205" spans="1:8" ht="12.75">
      <c r="A205" s="10"/>
      <c r="B205" s="140"/>
      <c r="C205" s="140"/>
      <c r="D205" s="140"/>
      <c r="E205" s="140"/>
      <c r="F205" s="149"/>
      <c r="G205" s="150"/>
      <c r="H205" s="139">
        <f>IF(A205="","",VLOOKUP(A205,Startlist!B:E,3,FALSE)&amp;" / "&amp;VLOOKUP(A205,Startlist!B:E,3,FALSE))</f>
      </c>
    </row>
    <row r="206" spans="1:8" ht="12.75">
      <c r="A206" s="10"/>
      <c r="B206" s="140"/>
      <c r="C206" s="140"/>
      <c r="D206" s="140"/>
      <c r="E206" s="140"/>
      <c r="F206" s="149"/>
      <c r="G206" s="150"/>
      <c r="H206" s="139">
        <f>IF(A206="","",VLOOKUP(A206,Startlist!B:E,3,FALSE)&amp;" / "&amp;VLOOKUP(A206,Startlist!B:E,3,FALSE))</f>
      </c>
    </row>
    <row r="207" spans="1:8" ht="12.75">
      <c r="A207" s="10"/>
      <c r="B207" s="140"/>
      <c r="C207" s="140"/>
      <c r="D207" s="140"/>
      <c r="E207" s="140"/>
      <c r="F207" s="149"/>
      <c r="G207" s="150"/>
      <c r="H207" s="139">
        <f>IF(A207="","",VLOOKUP(A207,Startlist!B:E,3,FALSE)&amp;" / "&amp;VLOOKUP(A207,Startlist!B:E,3,FALSE))</f>
      </c>
    </row>
    <row r="208" spans="1:8" ht="12.75">
      <c r="A208" s="10"/>
      <c r="B208" s="140"/>
      <c r="C208" s="140"/>
      <c r="D208" s="140"/>
      <c r="E208" s="140"/>
      <c r="F208" s="149"/>
      <c r="G208" s="150"/>
      <c r="H208" s="139">
        <f>IF(A208="","",VLOOKUP(A208,Startlist!B:E,3,FALSE)&amp;" / "&amp;VLOOKUP(A208,Startlist!B:E,3,FALSE))</f>
      </c>
    </row>
    <row r="209" spans="1:8" ht="12.75">
      <c r="A209" s="10"/>
      <c r="B209" s="140"/>
      <c r="C209" s="140"/>
      <c r="D209" s="140"/>
      <c r="E209" s="140"/>
      <c r="F209" s="149"/>
      <c r="G209" s="150"/>
      <c r="H209" s="139">
        <f>IF(A209="","",VLOOKUP(A209,Startlist!B:E,3,FALSE)&amp;" / "&amp;VLOOKUP(A209,Startlist!B:E,3,FALSE))</f>
      </c>
    </row>
    <row r="210" spans="1:8" ht="12.75">
      <c r="A210" s="10"/>
      <c r="B210" s="140"/>
      <c r="C210" s="140"/>
      <c r="D210" s="140"/>
      <c r="E210" s="140"/>
      <c r="F210" s="149"/>
      <c r="G210" s="150"/>
      <c r="H210" s="139">
        <f>IF(A210="","",VLOOKUP(A210,Startlist!B:E,3,FALSE)&amp;" / "&amp;VLOOKUP(A210,Startlist!B:E,3,FALSE))</f>
      </c>
    </row>
    <row r="211" spans="1:8" ht="12.75">
      <c r="A211" s="10"/>
      <c r="B211" s="140"/>
      <c r="C211" s="140"/>
      <c r="D211" s="140"/>
      <c r="E211" s="140"/>
      <c r="F211" s="149"/>
      <c r="G211" s="150"/>
      <c r="H211" s="139">
        <f>IF(A211="","",VLOOKUP(A211,Startlist!B:E,3,FALSE)&amp;" / "&amp;VLOOKUP(A211,Startlist!B:E,3,FALSE))</f>
      </c>
    </row>
    <row r="212" spans="1:8" ht="12.75">
      <c r="A212" s="10"/>
      <c r="B212" s="140"/>
      <c r="C212" s="140"/>
      <c r="D212" s="140"/>
      <c r="E212" s="140"/>
      <c r="F212" s="149"/>
      <c r="G212" s="150"/>
      <c r="H212" s="139">
        <f>IF(A212="","",VLOOKUP(A212,Startlist!B:E,3,FALSE)&amp;" / "&amp;VLOOKUP(A212,Startlist!B:E,3,FALSE))</f>
      </c>
    </row>
    <row r="213" spans="1:8" ht="12.75">
      <c r="A213" s="10"/>
      <c r="B213" s="140"/>
      <c r="C213" s="140"/>
      <c r="D213" s="140"/>
      <c r="E213" s="140"/>
      <c r="F213" s="149"/>
      <c r="G213" s="150"/>
      <c r="H213" s="139">
        <f>IF(A213="","",VLOOKUP(A213,Startlist!B:E,3,FALSE)&amp;" / "&amp;VLOOKUP(A213,Startlist!B:E,3,FALSE))</f>
      </c>
    </row>
    <row r="214" spans="1:8" ht="12.75">
      <c r="A214" s="10"/>
      <c r="B214" s="140"/>
      <c r="C214" s="140"/>
      <c r="D214" s="140"/>
      <c r="E214" s="140"/>
      <c r="F214" s="149"/>
      <c r="G214" s="150"/>
      <c r="H214" s="139">
        <f>IF(A214="","",VLOOKUP(A214,Startlist!B:E,3,FALSE)&amp;" / "&amp;VLOOKUP(A214,Startlist!B:E,3,FALSE))</f>
      </c>
    </row>
    <row r="215" spans="1:8" ht="12.75">
      <c r="A215" s="10"/>
      <c r="B215" s="140"/>
      <c r="C215" s="140"/>
      <c r="D215" s="140"/>
      <c r="E215" s="140"/>
      <c r="F215" s="149"/>
      <c r="G215" s="150"/>
      <c r="H215" s="139">
        <f>IF(A215="","",VLOOKUP(A215,Startlist!B:E,3,FALSE)&amp;" / "&amp;VLOOKUP(A215,Startlist!B:E,3,FALSE))</f>
      </c>
    </row>
    <row r="216" spans="1:8" ht="12.75">
      <c r="A216" s="10"/>
      <c r="B216" s="140"/>
      <c r="C216" s="140"/>
      <c r="D216" s="140"/>
      <c r="E216" s="140"/>
      <c r="F216" s="149"/>
      <c r="G216" s="150"/>
      <c r="H216" s="139">
        <f>IF(A216="","",VLOOKUP(A216,Startlist!B:E,3,FALSE)&amp;" / "&amp;VLOOKUP(A216,Startlist!B:E,3,FALSE))</f>
      </c>
    </row>
    <row r="217" spans="1:8" ht="12.75">
      <c r="A217" s="10"/>
      <c r="B217" s="140"/>
      <c r="C217" s="140"/>
      <c r="D217" s="140"/>
      <c r="E217" s="140"/>
      <c r="F217" s="149"/>
      <c r="G217" s="150"/>
      <c r="H217" s="139">
        <f>IF(A217="","",VLOOKUP(A217,Startlist!B:E,3,FALSE)&amp;" / "&amp;VLOOKUP(A217,Startlist!B:E,3,FALSE))</f>
      </c>
    </row>
    <row r="218" spans="1:8" ht="12.75">
      <c r="A218" s="10"/>
      <c r="B218" s="140"/>
      <c r="C218" s="140"/>
      <c r="D218" s="140"/>
      <c r="E218" s="140"/>
      <c r="F218" s="149"/>
      <c r="G218" s="150"/>
      <c r="H218" s="139">
        <f>IF(A218="","",VLOOKUP(A218,Startlist!B:E,3,FALSE)&amp;" / "&amp;VLOOKUP(A218,Startlist!B:E,3,FALSE))</f>
      </c>
    </row>
    <row r="219" spans="1:8" ht="12.75">
      <c r="A219" s="10"/>
      <c r="B219" s="140"/>
      <c r="C219" s="140"/>
      <c r="D219" s="140"/>
      <c r="E219" s="140"/>
      <c r="F219" s="149"/>
      <c r="G219" s="150"/>
      <c r="H219" s="139">
        <f>IF(A219="","",VLOOKUP(A219,Startlist!B:E,3,FALSE)&amp;" / "&amp;VLOOKUP(A219,Startlist!B:E,3,FALSE))</f>
      </c>
    </row>
    <row r="220" spans="1:8" ht="12.75">
      <c r="A220" s="10"/>
      <c r="B220" s="140"/>
      <c r="C220" s="140"/>
      <c r="D220" s="140"/>
      <c r="E220" s="140"/>
      <c r="F220" s="149"/>
      <c r="G220" s="150"/>
      <c r="H220" s="139">
        <f>IF(A220="","",VLOOKUP(A220,Startlist!B:E,3,FALSE)&amp;" / "&amp;VLOOKUP(A220,Startlist!B:E,3,FALSE))</f>
      </c>
    </row>
    <row r="221" spans="1:8" ht="12.75">
      <c r="A221" s="10"/>
      <c r="B221" s="140"/>
      <c r="C221" s="140"/>
      <c r="D221" s="140"/>
      <c r="E221" s="140"/>
      <c r="F221" s="149"/>
      <c r="G221" s="150"/>
      <c r="H221" s="139">
        <f>IF(A221="","",VLOOKUP(A221,Startlist!B:E,3,FALSE)&amp;" / "&amp;VLOOKUP(A221,Startlist!B:E,3,FALSE))</f>
      </c>
    </row>
    <row r="222" spans="1:8" ht="12.75">
      <c r="A222" s="10"/>
      <c r="B222" s="140"/>
      <c r="C222" s="140"/>
      <c r="D222" s="140"/>
      <c r="E222" s="140"/>
      <c r="F222" s="149"/>
      <c r="G222" s="150"/>
      <c r="H222" s="139">
        <f>IF(A222="","",VLOOKUP(A222,Startlist!B:E,3,FALSE)&amp;" / "&amp;VLOOKUP(A222,Startlist!B:E,3,FALSE))</f>
      </c>
    </row>
    <row r="223" spans="1:8" ht="12.75">
      <c r="A223" s="10"/>
      <c r="B223" s="140"/>
      <c r="C223" s="140"/>
      <c r="D223" s="140"/>
      <c r="E223" s="140"/>
      <c r="F223" s="149"/>
      <c r="G223" s="150"/>
      <c r="H223" s="139">
        <f>IF(A223="","",VLOOKUP(A223,Startlist!B:E,3,FALSE)&amp;" / "&amp;VLOOKUP(A223,Startlist!B:E,3,FALSE))</f>
      </c>
    </row>
    <row r="224" spans="1:8" ht="12.75">
      <c r="A224" s="10"/>
      <c r="B224" s="140"/>
      <c r="C224" s="140"/>
      <c r="D224" s="140"/>
      <c r="E224" s="140"/>
      <c r="F224" s="149"/>
      <c r="G224" s="150"/>
      <c r="H224" s="139">
        <f>IF(A224="","",VLOOKUP(A224,Startlist!B:E,3,FALSE)&amp;" / "&amp;VLOOKUP(A224,Startlist!B:E,3,FALSE))</f>
      </c>
    </row>
    <row r="225" spans="1:8" ht="12.75">
      <c r="A225" s="10"/>
      <c r="B225" s="140"/>
      <c r="C225" s="140"/>
      <c r="D225" s="140"/>
      <c r="E225" s="140"/>
      <c r="F225" s="149"/>
      <c r="G225" s="150"/>
      <c r="H225" s="139">
        <f>IF(A225="","",VLOOKUP(A225,Startlist!B:E,3,FALSE)&amp;" / "&amp;VLOOKUP(A225,Startlist!B:E,3,FALSE))</f>
      </c>
    </row>
    <row r="226" spans="1:8" ht="12.75">
      <c r="A226" s="10"/>
      <c r="B226" s="140"/>
      <c r="C226" s="140"/>
      <c r="D226" s="140"/>
      <c r="E226" s="140"/>
      <c r="F226" s="149"/>
      <c r="G226" s="150"/>
      <c r="H226" s="139">
        <f>IF(A226="","",VLOOKUP(A226,Startlist!B:E,3,FALSE)&amp;" / "&amp;VLOOKUP(A226,Startlist!B:E,3,FALSE))</f>
      </c>
    </row>
    <row r="227" spans="1:8" ht="12.75">
      <c r="A227" s="10"/>
      <c r="B227" s="140"/>
      <c r="C227" s="140"/>
      <c r="D227" s="140"/>
      <c r="E227" s="140"/>
      <c r="F227" s="149"/>
      <c r="G227" s="150"/>
      <c r="H227" s="139">
        <f>IF(A227="","",VLOOKUP(A227,Startlist!B:E,3,FALSE)&amp;" / "&amp;VLOOKUP(A227,Startlist!B:E,3,FALSE))</f>
      </c>
    </row>
    <row r="228" spans="1:8" ht="12.75">
      <c r="A228" s="10"/>
      <c r="B228" s="140"/>
      <c r="C228" s="140"/>
      <c r="D228" s="140"/>
      <c r="E228" s="140"/>
      <c r="F228" s="149"/>
      <c r="G228" s="150"/>
      <c r="H228" s="139">
        <f>IF(A228="","",VLOOKUP(A228,Startlist!B:E,3,FALSE)&amp;" / "&amp;VLOOKUP(A228,Startlist!B:E,3,FALSE))</f>
      </c>
    </row>
    <row r="229" spans="1:8" ht="12.75">
      <c r="A229" s="10"/>
      <c r="B229" s="140"/>
      <c r="C229" s="140"/>
      <c r="D229" s="140"/>
      <c r="E229" s="140"/>
      <c r="F229" s="149"/>
      <c r="G229" s="150"/>
      <c r="H229" s="139">
        <f>IF(A229="","",VLOOKUP(A229,Startlist!B:E,3,FALSE)&amp;" / "&amp;VLOOKUP(A229,Startlist!B:E,3,FALSE))</f>
      </c>
    </row>
    <row r="230" spans="1:8" ht="12.75">
      <c r="A230" s="10"/>
      <c r="B230" s="140"/>
      <c r="C230" s="140"/>
      <c r="D230" s="140"/>
      <c r="E230" s="140"/>
      <c r="F230" s="149"/>
      <c r="G230" s="150"/>
      <c r="H230" s="139">
        <f>IF(A230="","",VLOOKUP(A230,Startlist!B:E,3,FALSE)&amp;" / "&amp;VLOOKUP(A230,Startlist!B:E,3,FALSE))</f>
      </c>
    </row>
    <row r="231" spans="1:8" ht="12.75">
      <c r="A231" s="10"/>
      <c r="B231" s="140"/>
      <c r="C231" s="140"/>
      <c r="D231" s="140"/>
      <c r="E231" s="140"/>
      <c r="F231" s="149"/>
      <c r="G231" s="150"/>
      <c r="H231" s="139">
        <f>IF(A231="","",VLOOKUP(A231,Startlist!B:E,3,FALSE)&amp;" / "&amp;VLOOKUP(A231,Startlist!B:E,3,FALSE))</f>
      </c>
    </row>
    <row r="232" spans="1:8" ht="12.75">
      <c r="A232" s="10"/>
      <c r="B232" s="140"/>
      <c r="C232" s="140"/>
      <c r="D232" s="140"/>
      <c r="E232" s="140"/>
      <c r="F232" s="149"/>
      <c r="G232" s="150"/>
      <c r="H232" s="139">
        <f>IF(A232="","",VLOOKUP(A232,Startlist!B:E,3,FALSE)&amp;" / "&amp;VLOOKUP(A232,Startlist!B:E,3,FALSE))</f>
      </c>
    </row>
    <row r="233" spans="1:8" ht="12.75">
      <c r="A233" s="10"/>
      <c r="B233" s="140"/>
      <c r="C233" s="140"/>
      <c r="D233" s="140"/>
      <c r="E233" s="140"/>
      <c r="F233" s="149"/>
      <c r="G233" s="150"/>
      <c r="H233" s="139">
        <f>IF(A233="","",VLOOKUP(A233,Startlist!B:E,3,FALSE)&amp;" / "&amp;VLOOKUP(A233,Startlist!B:E,3,FALSE))</f>
      </c>
    </row>
    <row r="234" spans="1:8" ht="12.75">
      <c r="A234" s="10"/>
      <c r="B234" s="140"/>
      <c r="C234" s="140"/>
      <c r="D234" s="140"/>
      <c r="E234" s="140"/>
      <c r="F234" s="149"/>
      <c r="G234" s="150"/>
      <c r="H234" s="139">
        <f>IF(A234="","",VLOOKUP(A234,Startlist!B:E,3,FALSE)&amp;" / "&amp;VLOOKUP(A234,Startlist!B:E,3,FALSE))</f>
      </c>
    </row>
    <row r="235" spans="1:8" ht="12.75">
      <c r="A235" s="10"/>
      <c r="B235" s="140"/>
      <c r="C235" s="140"/>
      <c r="D235" s="140"/>
      <c r="E235" s="140"/>
      <c r="F235" s="149"/>
      <c r="G235" s="150"/>
      <c r="H235" s="139">
        <f>IF(A235="","",VLOOKUP(A235,Startlist!B:E,3,FALSE)&amp;" / "&amp;VLOOKUP(A235,Startlist!B:E,3,FALSE))</f>
      </c>
    </row>
    <row r="236" spans="1:8" ht="12.75">
      <c r="A236" s="10"/>
      <c r="B236" s="140"/>
      <c r="C236" s="140"/>
      <c r="D236" s="140"/>
      <c r="E236" s="140"/>
      <c r="F236" s="149"/>
      <c r="G236" s="150"/>
      <c r="H236" s="139">
        <f>IF(A236="","",VLOOKUP(A236,Startlist!B:E,3,FALSE)&amp;" / "&amp;VLOOKUP(A236,Startlist!B:E,3,FALSE))</f>
      </c>
    </row>
    <row r="237" spans="1:8" ht="12.75">
      <c r="A237" s="10"/>
      <c r="B237" s="140"/>
      <c r="C237" s="140"/>
      <c r="D237" s="140"/>
      <c r="E237" s="140"/>
      <c r="F237" s="149"/>
      <c r="G237" s="150"/>
      <c r="H237" s="139">
        <f>IF(A237="","",VLOOKUP(A237,Startlist!B:E,3,FALSE)&amp;" / "&amp;VLOOKUP(A237,Startlist!B:E,3,FALSE))</f>
      </c>
    </row>
    <row r="238" spans="1:8" ht="12.75">
      <c r="A238" s="10"/>
      <c r="B238" s="140"/>
      <c r="C238" s="140"/>
      <c r="D238" s="140"/>
      <c r="E238" s="140"/>
      <c r="F238" s="149"/>
      <c r="G238" s="150"/>
      <c r="H238" s="139">
        <f>IF(A238="","",VLOOKUP(A238,Startlist!B:E,3,FALSE)&amp;" / "&amp;VLOOKUP(A238,Startlist!B:E,3,FALSE))</f>
      </c>
    </row>
    <row r="239" spans="1:8" ht="12.75">
      <c r="A239" s="10"/>
      <c r="B239" s="140"/>
      <c r="C239" s="140"/>
      <c r="D239" s="140"/>
      <c r="E239" s="140"/>
      <c r="F239" s="149"/>
      <c r="G239" s="150"/>
      <c r="H239" s="139">
        <f>IF(A239="","",VLOOKUP(A239,Startlist!B:E,3,FALSE)&amp;" / "&amp;VLOOKUP(A239,Startlist!B:E,3,FALSE))</f>
      </c>
    </row>
    <row r="240" spans="1:8" ht="12.75">
      <c r="A240" s="10"/>
      <c r="B240" s="140"/>
      <c r="C240" s="140"/>
      <c r="D240" s="140"/>
      <c r="E240" s="140"/>
      <c r="F240" s="149"/>
      <c r="G240" s="150"/>
      <c r="H240" s="139">
        <f>IF(A240="","",VLOOKUP(A240,Startlist!B:E,3,FALSE)&amp;" / "&amp;VLOOKUP(A240,Startlist!B:E,3,FALSE))</f>
      </c>
    </row>
    <row r="241" spans="1:8" ht="12.75">
      <c r="A241" s="10"/>
      <c r="B241" s="140"/>
      <c r="C241" s="140"/>
      <c r="D241" s="140"/>
      <c r="E241" s="140"/>
      <c r="F241" s="149"/>
      <c r="G241" s="150"/>
      <c r="H241" s="139">
        <f>IF(A241="","",VLOOKUP(A241,Startlist!B:E,3,FALSE)&amp;" / "&amp;VLOOKUP(A241,Startlist!B:E,3,FALSE))</f>
      </c>
    </row>
    <row r="242" spans="1:8" ht="12.75">
      <c r="A242" s="10"/>
      <c r="B242" s="140"/>
      <c r="C242" s="140"/>
      <c r="D242" s="140"/>
      <c r="E242" s="140"/>
      <c r="F242" s="149"/>
      <c r="G242" s="150"/>
      <c r="H242" s="139">
        <f>IF(A242="","",VLOOKUP(A242,Startlist!B:E,3,FALSE)&amp;" / "&amp;VLOOKUP(A242,Startlist!B:E,3,FALSE))</f>
      </c>
    </row>
    <row r="243" spans="1:8" ht="12.75">
      <c r="A243" s="10"/>
      <c r="B243" s="140"/>
      <c r="C243" s="140"/>
      <c r="D243" s="140"/>
      <c r="E243" s="140"/>
      <c r="F243" s="149"/>
      <c r="G243" s="150"/>
      <c r="H243" s="139">
        <f>IF(A243="","",VLOOKUP(A243,Startlist!B:E,3,FALSE)&amp;" / "&amp;VLOOKUP(A243,Startlist!B:E,3,FALSE))</f>
      </c>
    </row>
    <row r="244" spans="1:8" ht="12.75">
      <c r="A244" s="10"/>
      <c r="B244" s="140"/>
      <c r="C244" s="140"/>
      <c r="D244" s="140"/>
      <c r="E244" s="140"/>
      <c r="F244" s="149"/>
      <c r="G244" s="150"/>
      <c r="H244" s="139">
        <f>IF(A244="","",VLOOKUP(A244,Startlist!B:E,3,FALSE)&amp;" / "&amp;VLOOKUP(A244,Startlist!B:E,3,FALSE))</f>
      </c>
    </row>
    <row r="245" spans="1:8" ht="12.75">
      <c r="A245" s="10"/>
      <c r="B245" s="140"/>
      <c r="C245" s="140"/>
      <c r="D245" s="140"/>
      <c r="E245" s="140"/>
      <c r="F245" s="149"/>
      <c r="G245" s="150"/>
      <c r="H245" s="139">
        <f>IF(A245="","",VLOOKUP(A245,Startlist!B:E,3,FALSE)&amp;" / "&amp;VLOOKUP(A245,Startlist!B:E,3,FALSE))</f>
      </c>
    </row>
    <row r="246" spans="1:8" ht="12.75">
      <c r="A246" s="10"/>
      <c r="B246" s="140"/>
      <c r="C246" s="140"/>
      <c r="D246" s="140"/>
      <c r="E246" s="140"/>
      <c r="F246" s="149"/>
      <c r="G246" s="150"/>
      <c r="H246" s="139">
        <f>IF(A246="","",VLOOKUP(A246,Startlist!B:E,3,FALSE)&amp;" / "&amp;VLOOKUP(A246,Startlist!B:E,3,FALSE))</f>
      </c>
    </row>
  </sheetData>
  <sheetProtection/>
  <autoFilter ref="A1:H2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2019-02-23T19:37:37Z</cp:lastPrinted>
  <dcterms:created xsi:type="dcterms:W3CDTF">2004-09-28T13:23:33Z</dcterms:created>
  <dcterms:modified xsi:type="dcterms:W3CDTF">2019-02-24T09:20:21Z</dcterms:modified>
  <cp:category/>
  <cp:version/>
  <cp:contentType/>
  <cp:contentStatus/>
</cp:coreProperties>
</file>