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916" firstSheet="3" activeTab="4"/>
  </bookViews>
  <sheets>
    <sheet name="Startlist" sheetId="1" r:id="rId1"/>
    <sheet name="Start 2.Day" sheetId="2" r:id="rId2"/>
    <sheet name="Results 1.Day" sheetId="3" r:id="rId3"/>
    <sheet name="Results" sheetId="4" r:id="rId4"/>
    <sheet name="Winners" sheetId="5" r:id="rId5"/>
    <sheet name="Teams" sheetId="6" r:id="rId6"/>
    <sheet name="Retired" sheetId="7" r:id="rId7"/>
    <sheet name="Penalt" sheetId="8" r:id="rId8"/>
    <sheet name="Speed" sheetId="9" r:id="rId9"/>
    <sheet name="Classes" sheetId="10" r:id="rId10"/>
    <sheet name="Powerstage" sheetId="11" r:id="rId11"/>
    <sheet name="Overall result" sheetId="12" r:id="rId12"/>
    <sheet name="EE Champ" sheetId="13" r:id="rId13"/>
    <sheet name="EE Cup" sheetId="14" r:id="rId14"/>
    <sheet name="Michelin EE" sheetId="15" r:id="rId15"/>
  </sheets>
  <definedNames>
    <definedName name="EXCKLASS" localSheetId="9">'Classes'!$C$8:$F$18</definedName>
    <definedName name="EXCPENAL" localSheetId="7">'Penalt'!$A$10:$J$15</definedName>
    <definedName name="EXCPENAL_1" localSheetId="7">'Penalt'!#REF!</definedName>
    <definedName name="EXCPENAL_2" localSheetId="7">'Penalt'!#REF!</definedName>
    <definedName name="EXCPENAL_3" localSheetId="7">'Penalt'!#REF!</definedName>
    <definedName name="EXCPENAL_4" localSheetId="7">'Penalt'!#REF!</definedName>
    <definedName name="EXCRETIR" localSheetId="6">'Retired'!$A$10:$H$39</definedName>
    <definedName name="EXCSTART" localSheetId="12">'EE Champ'!$A$8:$I$59</definedName>
    <definedName name="EXCSTART" localSheetId="13">'EE Cup'!$A$8:$I$54</definedName>
    <definedName name="EXCSTART" localSheetId="11">'Overall result'!$A$8:$I$69</definedName>
    <definedName name="EXCSTART" localSheetId="10">'Powerstage'!$A$8:$I$39</definedName>
    <definedName name="EXCSTART" localSheetId="1">'Start 2.Day'!$A$9:$J$67</definedName>
    <definedName name="EXCSTART" localSheetId="0">'Startlist'!$A$9:$J$70</definedName>
    <definedName name="GGG" localSheetId="3">'Results'!$A$8:$Q$131</definedName>
    <definedName name="GGG" localSheetId="2">'Results 1.Day'!$A$8:$J$131</definedName>
    <definedName name="_xlnm.Print_Area" localSheetId="12">'EE Champ'!$A$1:$H$59</definedName>
    <definedName name="_xlnm.Print_Area" localSheetId="13">'EE Cup'!$A$1:$G$57</definedName>
    <definedName name="_xlnm.Print_Area" localSheetId="14">'Michelin EE'!$A$1:$G$24</definedName>
    <definedName name="_xlnm.Print_Area" localSheetId="11">'Overall result'!$A$1:$H$69</definedName>
    <definedName name="_xlnm.Print_Area" localSheetId="7">'Penalt'!$A$1:$I$15</definedName>
    <definedName name="_xlnm.Print_Area" localSheetId="10">'Powerstage'!$A$1:$H$39</definedName>
    <definedName name="_xlnm.Print_Area" localSheetId="3">'Results'!$A$1:$P$131</definedName>
    <definedName name="_xlnm.Print_Area" localSheetId="2">'Results 1.Day'!$A$1:$I$131</definedName>
    <definedName name="_xlnm.Print_Area" localSheetId="6">'Retired'!$A$1:$G$39</definedName>
    <definedName name="_xlnm.Print_Area" localSheetId="8">'Speed'!$A$1:$L$45</definedName>
    <definedName name="_xlnm.Print_Area" localSheetId="1">'Start 2.Day'!$A$1:$I$67</definedName>
    <definedName name="_xlnm.Print_Area" localSheetId="0">'Startlist'!$A$1:$I$70</definedName>
    <definedName name="_xlnm.Print_Area" localSheetId="5">'Teams'!$A$1:$H$19</definedName>
    <definedName name="_xlnm.Print_Area" localSheetId="4">'Winners'!$A$1:$I$64</definedName>
  </definedNames>
  <calcPr fullCalcOnLoad="1"/>
</workbook>
</file>

<file path=xl/sharedStrings.xml><?xml version="1.0" encoding="utf-8"?>
<sst xmlns="http://schemas.openxmlformats.org/spreadsheetml/2006/main" count="4467" uniqueCount="1797">
  <si>
    <t>Grossi Toidukaubad VIRU RALLY 2013</t>
  </si>
  <si>
    <t>05.-06. July 2013</t>
  </si>
  <si>
    <t>Rakvere, Lääne- ja Ida-Virumaa</t>
  </si>
  <si>
    <t>16:54</t>
  </si>
  <si>
    <t>16:57</t>
  </si>
  <si>
    <t>Ford Focus WRC 08</t>
  </si>
  <si>
    <t>17:00</t>
  </si>
  <si>
    <t>17:02</t>
  </si>
  <si>
    <t>17:04</t>
  </si>
  <si>
    <t>17:06</t>
  </si>
  <si>
    <t>17:08</t>
  </si>
  <si>
    <t>17:10</t>
  </si>
  <si>
    <t>17:12</t>
  </si>
  <si>
    <t>17:14</t>
  </si>
  <si>
    <t>17:16</t>
  </si>
  <si>
    <t>17:18</t>
  </si>
  <si>
    <t>17:20</t>
  </si>
  <si>
    <t>17:22</t>
  </si>
  <si>
    <t>17:24</t>
  </si>
  <si>
    <t>17:26</t>
  </si>
  <si>
    <t>Yury Arshanskiy</t>
  </si>
  <si>
    <t>Mikhail Soskin</t>
  </si>
  <si>
    <t>MR-Sport</t>
  </si>
  <si>
    <t>17:28</t>
  </si>
  <si>
    <t>Aleksey Aksakov</t>
  </si>
  <si>
    <t>17:30</t>
  </si>
  <si>
    <t>Annika Arnek</t>
  </si>
  <si>
    <t>17:32</t>
  </si>
  <si>
    <t>17:34</t>
  </si>
  <si>
    <t>Taras Kravchenko</t>
  </si>
  <si>
    <t>Yuriy Kuzminov</t>
  </si>
  <si>
    <t>UKR</t>
  </si>
  <si>
    <t>Dynamic Sport</t>
  </si>
  <si>
    <t>17:36</t>
  </si>
  <si>
    <t>17:38</t>
  </si>
  <si>
    <t>Rauno Rohtmets</t>
  </si>
  <si>
    <t>17:40</t>
  </si>
  <si>
    <t>17:42</t>
  </si>
  <si>
    <t>Janis Vorobjovs</t>
  </si>
  <si>
    <t>Arturs Zeibe</t>
  </si>
  <si>
    <t>Vorobjovs Racing</t>
  </si>
  <si>
    <t>17:44</t>
  </si>
  <si>
    <t>17:46</t>
  </si>
  <si>
    <t>17:48</t>
  </si>
  <si>
    <t>17:50</t>
  </si>
  <si>
    <t>17:52</t>
  </si>
  <si>
    <t>17:54</t>
  </si>
  <si>
    <t>17:56</t>
  </si>
  <si>
    <t>17:58</t>
  </si>
  <si>
    <t>18:00</t>
  </si>
  <si>
    <t>18:02</t>
  </si>
  <si>
    <t>18:04</t>
  </si>
  <si>
    <t>Emils Blums</t>
  </si>
  <si>
    <t>Andris Malnieks</t>
  </si>
  <si>
    <t>Okartes Autosporta Akademija</t>
  </si>
  <si>
    <t>18:06</t>
  </si>
  <si>
    <t>Guntis Lielkajis</t>
  </si>
  <si>
    <t>Vilnis Mikelsons</t>
  </si>
  <si>
    <t>Ciedra Racing</t>
  </si>
  <si>
    <t>18:08</t>
  </si>
  <si>
    <t>18:10</t>
  </si>
  <si>
    <t>18:12</t>
  </si>
  <si>
    <t>Aleksandr Posadsky</t>
  </si>
  <si>
    <t>Oleg Krylov</t>
  </si>
  <si>
    <t>18:14</t>
  </si>
  <si>
    <t>18:16</t>
  </si>
  <si>
    <t>18:18</t>
  </si>
  <si>
    <t>18:20</t>
  </si>
  <si>
    <t>18:22</t>
  </si>
  <si>
    <t>18:26</t>
  </si>
  <si>
    <t>Kenneth Sepp</t>
  </si>
  <si>
    <t>Raul Markus</t>
  </si>
  <si>
    <t>Pavel Scherbakov</t>
  </si>
  <si>
    <t>Tatiana Panova</t>
  </si>
  <si>
    <t>OM Sport</t>
  </si>
  <si>
    <t>Aleksey Sivirchukov</t>
  </si>
  <si>
    <t>Gediminas Celiesius</t>
  </si>
  <si>
    <t>BLR / LIT</t>
  </si>
  <si>
    <t>BMW 320</t>
  </si>
  <si>
    <t>Vallo Nuuter</t>
  </si>
  <si>
    <t>Taavi Udevald</t>
  </si>
  <si>
    <t>Kristian Pints</t>
  </si>
  <si>
    <t>Mati Otsing</t>
  </si>
  <si>
    <t>Henri Rump</t>
  </si>
  <si>
    <t>Rolands Jaunzems</t>
  </si>
  <si>
    <t>Oskars Kaneps-Kalnins</t>
  </si>
  <si>
    <t>9:27</t>
  </si>
  <si>
    <t>9:24</t>
  </si>
  <si>
    <t>-</t>
  </si>
  <si>
    <t>R4</t>
  </si>
  <si>
    <t>Rainer Aus</t>
  </si>
  <si>
    <t>Simo Koskinen</t>
  </si>
  <si>
    <t>Egon Kaur</t>
  </si>
  <si>
    <t>Erik Lepikson</t>
  </si>
  <si>
    <t>PSC Motorsport</t>
  </si>
  <si>
    <t>ECOM Motorsport</t>
  </si>
  <si>
    <t>Rainer Rohtmets</t>
  </si>
  <si>
    <t>Printsport</t>
  </si>
  <si>
    <t>Citroen C2 R2</t>
  </si>
  <si>
    <t>Rasmus Uustulnd</t>
  </si>
  <si>
    <t>Ford Fiesta R2</t>
  </si>
  <si>
    <t>Andrus Vahi</t>
  </si>
  <si>
    <t>Taaniel Tigas</t>
  </si>
  <si>
    <t>Carl Terras</t>
  </si>
  <si>
    <t>Niko-Pekka Nieminen</t>
  </si>
  <si>
    <t>Mikael Korhonen</t>
  </si>
  <si>
    <t>Arsi Tupits</t>
  </si>
  <si>
    <t>Prorex Racing</t>
  </si>
  <si>
    <t>Madis Vanaselja</t>
  </si>
  <si>
    <t>Jaanus Hōbemägi</t>
  </si>
  <si>
    <t>Dmitry Nikonchuk</t>
  </si>
  <si>
    <t>ART Rally</t>
  </si>
  <si>
    <t>Ott Mesikäpp</t>
  </si>
  <si>
    <t>Alvar Kuutok</t>
  </si>
  <si>
    <t>Mait Maarend</t>
  </si>
  <si>
    <t>Mihkel Kapp</t>
  </si>
  <si>
    <t>Harju KEK Ralliklubi</t>
  </si>
  <si>
    <t>Kristjan Sinik</t>
  </si>
  <si>
    <t>Nissan Sunny</t>
  </si>
  <si>
    <t>Henri Franke</t>
  </si>
  <si>
    <t>Suzuki Baleno</t>
  </si>
  <si>
    <t>Janek Jelle</t>
  </si>
  <si>
    <t>Vaido Tali</t>
  </si>
  <si>
    <t>Tamsalu AMK</t>
  </si>
  <si>
    <t>Class</t>
  </si>
  <si>
    <t>Drivers</t>
  </si>
  <si>
    <t>Michelin Cup Estonia</t>
  </si>
  <si>
    <t>E</t>
  </si>
  <si>
    <t>Estonian Rally Championships</t>
  </si>
  <si>
    <t>Overall result</t>
  </si>
  <si>
    <t>Võistkonnad / Teams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</si>
  <si>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</si>
  <si>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</si>
  <si>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</si>
  <si>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</si>
  <si>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</si>
  <si>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</si>
  <si>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</si>
  <si>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</si>
  <si>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</si>
  <si>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</si>
  <si>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</si>
  <si>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</si>
  <si>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</si>
  <si>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</si>
  <si>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</si>
  <si>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</si>
  <si>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</si>
  <si>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</si>
  <si>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</si>
  <si>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</si>
  <si>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</si>
  <si>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</si>
  <si>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</si>
  <si>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</si>
  <si>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</si>
  <si>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</si>
  <si>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</si>
  <si>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</si>
  <si>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</si>
  <si>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</si>
  <si>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</si>
  <si>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N3</t>
  </si>
  <si>
    <t>E9</t>
  </si>
  <si>
    <t>E10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</si>
  <si>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</si>
  <si>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</si>
  <si>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</si>
  <si>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</si>
  <si>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</si>
  <si>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</si>
  <si>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</si>
  <si>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RUS</t>
  </si>
  <si>
    <t>FIN</t>
  </si>
  <si>
    <t>N4</t>
  </si>
  <si>
    <t>A8</t>
  </si>
  <si>
    <t>A7</t>
  </si>
  <si>
    <t>E12</t>
  </si>
  <si>
    <t>E11</t>
  </si>
  <si>
    <t xml:space="preserve"> </t>
  </si>
  <si>
    <t xml:space="preserve">    Special stages</t>
  </si>
  <si>
    <t>1.</t>
  </si>
  <si>
    <t>00</t>
  </si>
  <si>
    <t>0</t>
  </si>
  <si>
    <t>A6</t>
  </si>
  <si>
    <t>LAT</t>
  </si>
  <si>
    <t>4WD</t>
  </si>
  <si>
    <t>2WD</t>
  </si>
  <si>
    <t>Mitsubishi Lancer Evo 9</t>
  </si>
  <si>
    <t>Mitsubishi Lancer Evo 10</t>
  </si>
  <si>
    <t>Georg Gross</t>
  </si>
  <si>
    <t>Raigo Mōlder</t>
  </si>
  <si>
    <t>OT Racing</t>
  </si>
  <si>
    <t>ASRT</t>
  </si>
  <si>
    <t>Raul Jeets</t>
  </si>
  <si>
    <t>Andrus Toom</t>
  </si>
  <si>
    <t>Sander Pärn</t>
  </si>
  <si>
    <t>Ken Järveoja</t>
  </si>
  <si>
    <t>Markus Abram</t>
  </si>
  <si>
    <t>Rein Jōessar</t>
  </si>
  <si>
    <t>Merkomar Motorsport</t>
  </si>
  <si>
    <t>LaitseRallyPark</t>
  </si>
  <si>
    <t>Kristo Tamm</t>
  </si>
  <si>
    <t>Boris Zimin</t>
  </si>
  <si>
    <t>Citroen C2 R2 Max</t>
  </si>
  <si>
    <t>David Sultanjants</t>
  </si>
  <si>
    <t>Siim Oja</t>
  </si>
  <si>
    <t>Sander Siniorg</t>
  </si>
  <si>
    <t>Oliver Tampuu</t>
  </si>
  <si>
    <t>Vladimir Ivanov</t>
  </si>
  <si>
    <t>Oleg Zimin</t>
  </si>
  <si>
    <t>Ivar Rühka</t>
  </si>
  <si>
    <t>Katap Racing OY</t>
  </si>
  <si>
    <t>Rudolf Rohusaar</t>
  </si>
  <si>
    <t>Eero Kikerpill</t>
  </si>
  <si>
    <t>Roland Poom</t>
  </si>
  <si>
    <t>M.K.E Motorsport</t>
  </si>
  <si>
    <t>Toomas Vask</t>
  </si>
  <si>
    <t>Roland Murakas</t>
  </si>
  <si>
    <t>Kalle Adler</t>
  </si>
  <si>
    <t>Prorehv Rally Team</t>
  </si>
  <si>
    <t>Oliver Ojaperv</t>
  </si>
  <si>
    <t>Raul Kulgevee</t>
  </si>
  <si>
    <t>OK TSK</t>
  </si>
  <si>
    <t>Siim Plangi</t>
  </si>
  <si>
    <t>G.M.Racing SK</t>
  </si>
  <si>
    <t>Honda Civic Type-R</t>
  </si>
  <si>
    <t>Timmu Kōrge</t>
  </si>
  <si>
    <t>Erki Pints</t>
  </si>
  <si>
    <t>Sar-Tech Motorsport</t>
  </si>
  <si>
    <t>BMW M3</t>
  </si>
  <si>
    <t>Einar Laipaik</t>
  </si>
  <si>
    <t>Siimo Suvemaa</t>
  </si>
  <si>
    <t>Lembit Soe</t>
  </si>
  <si>
    <t>Ahto Pihlas</t>
  </si>
  <si>
    <t>Toyota Starlet</t>
  </si>
  <si>
    <t>Subaru Impreza</t>
  </si>
  <si>
    <t>Henri Raide</t>
  </si>
  <si>
    <t>Mitsubishi Lancer Evo 6</t>
  </si>
  <si>
    <t>Alexey Lukyanuk</t>
  </si>
  <si>
    <t>Alexey Arnautov</t>
  </si>
  <si>
    <t>Renault Clio</t>
  </si>
  <si>
    <t>Kristo Subi</t>
  </si>
  <si>
    <t>Teele Sepp</t>
  </si>
  <si>
    <t>Vadim Kuznetsov</t>
  </si>
  <si>
    <t>Roman Kapustin</t>
  </si>
  <si>
    <t>Allan Ilves</t>
  </si>
  <si>
    <t>Mitsubishi Lancer Evo 8</t>
  </si>
  <si>
    <t>Kevin Kuusik</t>
  </si>
  <si>
    <t>Jarno Talve</t>
  </si>
  <si>
    <t>Renault Clio Ragnotti</t>
  </si>
  <si>
    <t>Ford Fiesta</t>
  </si>
  <si>
    <t>Henry Asi</t>
  </si>
  <si>
    <t>Lada Samara</t>
  </si>
  <si>
    <t>Priit Hain</t>
  </si>
  <si>
    <t>Einar Soe</t>
  </si>
  <si>
    <t>Tarmo Kaseorg</t>
  </si>
  <si>
    <t>Alain Sivous</t>
  </si>
  <si>
    <t>Imre Kuusk</t>
  </si>
  <si>
    <t>Alo Ivask</t>
  </si>
  <si>
    <t>Mitsubishi Lancer Evo 7</t>
  </si>
  <si>
    <t>7</t>
  </si>
  <si>
    <t>8</t>
  </si>
  <si>
    <t>9</t>
  </si>
  <si>
    <t>10</t>
  </si>
  <si>
    <t>Estonian Rally Cup</t>
  </si>
  <si>
    <t>E13</t>
  </si>
  <si>
    <t>Ott Tänak</t>
  </si>
  <si>
    <t>Martin Järveoja</t>
  </si>
  <si>
    <t>18:28</t>
  </si>
  <si>
    <t>MM-Motorsport</t>
  </si>
  <si>
    <t>18:30</t>
  </si>
  <si>
    <t>18:32</t>
  </si>
  <si>
    <t>18:34</t>
  </si>
  <si>
    <t>18:36</t>
  </si>
  <si>
    <t>18:38</t>
  </si>
  <si>
    <t>18:40</t>
  </si>
  <si>
    <t>18:42</t>
  </si>
  <si>
    <t>18:44</t>
  </si>
  <si>
    <t>Ilya Lotvinov</t>
  </si>
  <si>
    <t>Pavel Shevtsov</t>
  </si>
  <si>
    <t>Bank BFA</t>
  </si>
  <si>
    <t>18:46</t>
  </si>
  <si>
    <t>18:48</t>
  </si>
  <si>
    <t>18:50</t>
  </si>
  <si>
    <t>18:52</t>
  </si>
  <si>
    <t>18:54</t>
  </si>
  <si>
    <t>18:56</t>
  </si>
  <si>
    <t>18:58</t>
  </si>
  <si>
    <t>Urmas Roosimaa</t>
  </si>
  <si>
    <t>19:00</t>
  </si>
  <si>
    <t>19:02</t>
  </si>
  <si>
    <t>Rando Turja</t>
  </si>
  <si>
    <t>Ain Sepp</t>
  </si>
  <si>
    <t>Lada VFTS</t>
  </si>
  <si>
    <t>Taavo Tigane</t>
  </si>
  <si>
    <t>Eero Viljus</t>
  </si>
  <si>
    <t>RS Racing Team</t>
  </si>
  <si>
    <t>Karl Jalakas</t>
  </si>
  <si>
    <t>Rainer Laipaik</t>
  </si>
  <si>
    <t>Karl Tarrend</t>
  </si>
  <si>
    <t>Martin Meltsov</t>
  </si>
  <si>
    <t>Alexey Reshetov</t>
  </si>
  <si>
    <t>Karl Koosa</t>
  </si>
  <si>
    <t>RUS / EST</t>
  </si>
  <si>
    <t>Raigo Vilbiks</t>
  </si>
  <si>
    <t>Silver Siivelt</t>
  </si>
  <si>
    <t>AMK Ligur Racing</t>
  </si>
  <si>
    <t>Janar Tänak</t>
  </si>
  <si>
    <t>Lada 2105</t>
  </si>
  <si>
    <t>GAZ Ralliklubi</t>
  </si>
  <si>
    <t>Kristo Laadre</t>
  </si>
  <si>
    <t>Priit Pilden</t>
  </si>
  <si>
    <t>Gaz 51</t>
  </si>
  <si>
    <t>Kaido Vilu</t>
  </si>
  <si>
    <t>Andrus Markson</t>
  </si>
  <si>
    <t>18:24</t>
  </si>
  <si>
    <t>Stardiprotokoll  2. päevale / Startlist for Day 2</t>
  </si>
  <si>
    <t>Results after Day 1</t>
  </si>
  <si>
    <t>4WDE</t>
  </si>
  <si>
    <t>VEO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</si>
  <si>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</si>
  <si>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</si>
  <si>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</si>
  <si>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</si>
  <si>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</si>
  <si>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</si>
  <si>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>Carglass Motorsport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</si>
  <si>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</si>
  <si>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</si>
  <si>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</si>
  <si>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</si>
  <si>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</si>
  <si>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</si>
  <si>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</si>
  <si>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</si>
  <si>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</si>
  <si>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</si>
  <si>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</si>
  <si>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</si>
  <si>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</si>
  <si>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</si>
  <si>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</si>
  <si>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</si>
  <si>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</si>
  <si>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</si>
  <si>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</si>
  <si>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</si>
  <si>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</si>
  <si>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</si>
  <si>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</si>
  <si>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>Alar Tatrik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</si>
  <si>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</si>
  <si>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</si>
  <si>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</si>
  <si>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</si>
  <si>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</si>
  <si>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</si>
  <si>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</si>
  <si>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</si>
  <si>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</si>
  <si>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</si>
  <si>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</si>
  <si>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</si>
  <si>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</si>
  <si>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>Alexander Potesov</t>
  </si>
  <si>
    <t xml:space="preserve"> 43.</t>
  </si>
  <si>
    <t xml:space="preserve"> 44.</t>
  </si>
  <si>
    <t xml:space="preserve"> 45.</t>
  </si>
  <si>
    <t xml:space="preserve"> 46.</t>
  </si>
  <si>
    <t>Askautoralis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</si>
  <si>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</si>
  <si>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</si>
  <si>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</si>
  <si>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</si>
  <si>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</si>
  <si>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</si>
  <si>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</si>
  <si>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</si>
  <si>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</si>
  <si>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</si>
  <si>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</si>
  <si>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</si>
  <si>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</si>
  <si>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</si>
  <si>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</si>
  <si>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</si>
  <si>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>VIP</t>
  </si>
  <si>
    <t>16:52</t>
  </si>
  <si>
    <t>16:51</t>
  </si>
  <si>
    <t>16:50</t>
  </si>
  <si>
    <t>16:49</t>
  </si>
  <si>
    <t>Safety 3</t>
  </si>
  <si>
    <t>Safety 2</t>
  </si>
  <si>
    <t>Safety 1</t>
  </si>
  <si>
    <t xml:space="preserve">  1/1</t>
  </si>
  <si>
    <t>Gross/Mōlder</t>
  </si>
  <si>
    <t xml:space="preserve"> 3.11,8</t>
  </si>
  <si>
    <t xml:space="preserve"> 3.08,6</t>
  </si>
  <si>
    <t xml:space="preserve">   1/1</t>
  </si>
  <si>
    <t>+ 0.00,0</t>
  </si>
  <si>
    <t xml:space="preserve">  2/1</t>
  </si>
  <si>
    <t>Tänak/Järveoja</t>
  </si>
  <si>
    <t xml:space="preserve"> 3.12,0</t>
  </si>
  <si>
    <t xml:space="preserve"> 3.11,4</t>
  </si>
  <si>
    <t xml:space="preserve">   2/1</t>
  </si>
  <si>
    <t xml:space="preserve">   3/2</t>
  </si>
  <si>
    <t xml:space="preserve">  3/2</t>
  </si>
  <si>
    <t>Kōrge/Pints</t>
  </si>
  <si>
    <t xml:space="preserve"> 3.16,1</t>
  </si>
  <si>
    <t xml:space="preserve"> 3.10,8</t>
  </si>
  <si>
    <t xml:space="preserve">  4/3</t>
  </si>
  <si>
    <t>Kaur/Lepikson</t>
  </si>
  <si>
    <t xml:space="preserve"> 3.16,3</t>
  </si>
  <si>
    <t xml:space="preserve"> 3.13,3</t>
  </si>
  <si>
    <t xml:space="preserve">   4/3</t>
  </si>
  <si>
    <t xml:space="preserve">   5/4</t>
  </si>
  <si>
    <t xml:space="preserve">  5/4</t>
  </si>
  <si>
    <t>Lukyanuk/Arnautov</t>
  </si>
  <si>
    <t xml:space="preserve"> 3.17,1</t>
  </si>
  <si>
    <t xml:space="preserve"> 3.14,3</t>
  </si>
  <si>
    <t xml:space="preserve">   6/5</t>
  </si>
  <si>
    <t xml:space="preserve">  6/5</t>
  </si>
  <si>
    <t>Aus/Koskinen</t>
  </si>
  <si>
    <t xml:space="preserve"> 3.20,1</t>
  </si>
  <si>
    <t xml:space="preserve"> 3.12,5</t>
  </si>
  <si>
    <t xml:space="preserve">   8/7</t>
  </si>
  <si>
    <t xml:space="preserve">  7/6</t>
  </si>
  <si>
    <t>Murakas/Adler</t>
  </si>
  <si>
    <t xml:space="preserve"> 3.18,5</t>
  </si>
  <si>
    <t xml:space="preserve"> 3.14,5</t>
  </si>
  <si>
    <t xml:space="preserve">   7/6</t>
  </si>
  <si>
    <t xml:space="preserve">  8/7</t>
  </si>
  <si>
    <t>Jeets/Toom</t>
  </si>
  <si>
    <t xml:space="preserve"> 3.19,8</t>
  </si>
  <si>
    <t xml:space="preserve"> 3.16,4</t>
  </si>
  <si>
    <t xml:space="preserve">   9/8</t>
  </si>
  <si>
    <t>Plangi/Roosimaa</t>
  </si>
  <si>
    <t xml:space="preserve"> 3.20,6</t>
  </si>
  <si>
    <t>Abram/Jōessar</t>
  </si>
  <si>
    <t xml:space="preserve"> 3.23,1</t>
  </si>
  <si>
    <t xml:space="preserve"> 3.19,6</t>
  </si>
  <si>
    <t xml:space="preserve">  10/9</t>
  </si>
  <si>
    <t>Ojaperv/Talve</t>
  </si>
  <si>
    <t xml:space="preserve"> 3.34,0</t>
  </si>
  <si>
    <t xml:space="preserve">  11/10</t>
  </si>
  <si>
    <t>Lotvinov/Shevtsov</t>
  </si>
  <si>
    <t>Raide/Kulgevee</t>
  </si>
  <si>
    <t>Ilves/Tamm</t>
  </si>
  <si>
    <t>Arshanskiy/Soskin</t>
  </si>
  <si>
    <t>Zimin/Aksakov</t>
  </si>
  <si>
    <t>Siniorg/Arnek</t>
  </si>
  <si>
    <t>Tupits/Tampuu</t>
  </si>
  <si>
    <t>Kravchenko/Kuzminov</t>
  </si>
  <si>
    <t>Ivanov/Zimin</t>
  </si>
  <si>
    <t>Rohtmets/Rohtmets</t>
  </si>
  <si>
    <t>Laipaik/Suvemaa</t>
  </si>
  <si>
    <t>Vorobjovs/Zeibe</t>
  </si>
  <si>
    <t>Pärn/Järveoja</t>
  </si>
  <si>
    <t>Uustulnd/Kuusk</t>
  </si>
  <si>
    <t>Vahi/Ivask</t>
  </si>
  <si>
    <t>Soe/Pihlas</t>
  </si>
  <si>
    <t>Laadre/Pilden</t>
  </si>
  <si>
    <t>Subi/Sepp</t>
  </si>
  <si>
    <t>Vask/Tatrik</t>
  </si>
  <si>
    <t>Sultanjants/Oja</t>
  </si>
  <si>
    <t>Rühka/Hain</t>
  </si>
  <si>
    <t>Kuusik/Terras</t>
  </si>
  <si>
    <t>Blums/Malnieks</t>
  </si>
  <si>
    <t>Lielkajis/Mikelsons</t>
  </si>
  <si>
    <t>Tigane/Viljus</t>
  </si>
  <si>
    <t>Maarend/Kapp</t>
  </si>
  <si>
    <t>Posadsky/Krylov</t>
  </si>
  <si>
    <t>Jaunzems/Kaneps-Kalnins</t>
  </si>
  <si>
    <t>Kuznetsov/Kapustin</t>
  </si>
  <si>
    <t>Nieminen/Korhonen</t>
  </si>
  <si>
    <t>Tarrend/Meltsov</t>
  </si>
  <si>
    <t>Sinik/Rohusaar</t>
  </si>
  <si>
    <t>Vilu/Markson</t>
  </si>
  <si>
    <t>Turja/Sepp</t>
  </si>
  <si>
    <t>Nikonchuk/Potesov</t>
  </si>
  <si>
    <t>Sepp/Markus</t>
  </si>
  <si>
    <t>Asi/Tigas</t>
  </si>
  <si>
    <t>Scherbakov/Panova</t>
  </si>
  <si>
    <t>Sivirchukov/Celiesius</t>
  </si>
  <si>
    <t>Mesikäpp/Kuutok</t>
  </si>
  <si>
    <t>Vanaselja/Hōbemägi</t>
  </si>
  <si>
    <t>Nuuter/Kikerpill</t>
  </si>
  <si>
    <t>Poom/Udevald</t>
  </si>
  <si>
    <t>Jalakas/Laipaik</t>
  </si>
  <si>
    <t>Reshetov/Koosa</t>
  </si>
  <si>
    <t>Soe/Kaseorg</t>
  </si>
  <si>
    <t>Vilbiks/Siivelt</t>
  </si>
  <si>
    <t>Franke/Sivous</t>
  </si>
  <si>
    <t>Pints/Otsing</t>
  </si>
  <si>
    <t>Jelle/Tali</t>
  </si>
  <si>
    <t>Tänak/Rump</t>
  </si>
  <si>
    <t xml:space="preserve">  11/9</t>
  </si>
  <si>
    <t xml:space="preserve"> 3.22,8</t>
  </si>
  <si>
    <t xml:space="preserve"> 3.20,5</t>
  </si>
  <si>
    <t xml:space="preserve">  10/2</t>
  </si>
  <si>
    <t xml:space="preserve">  12/2</t>
  </si>
  <si>
    <t xml:space="preserve"> 3.26,6</t>
  </si>
  <si>
    <t xml:space="preserve"> 3.20,0</t>
  </si>
  <si>
    <t xml:space="preserve">  12/1</t>
  </si>
  <si>
    <t xml:space="preserve">  11/1</t>
  </si>
  <si>
    <t xml:space="preserve">  13/10</t>
  </si>
  <si>
    <t xml:space="preserve"> 3.23,4</t>
  </si>
  <si>
    <t xml:space="preserve"> 3.22,6</t>
  </si>
  <si>
    <t xml:space="preserve">  14/2</t>
  </si>
  <si>
    <t xml:space="preserve">  14/3</t>
  </si>
  <si>
    <t xml:space="preserve"> 3.26,7</t>
  </si>
  <si>
    <t xml:space="preserve"> 3.22,1</t>
  </si>
  <si>
    <t xml:space="preserve">  15/10</t>
  </si>
  <si>
    <t xml:space="preserve"> 15/3</t>
  </si>
  <si>
    <t xml:space="preserve"> 3.28,1</t>
  </si>
  <si>
    <t xml:space="preserve"> 3.26,2</t>
  </si>
  <si>
    <t xml:space="preserve">  16/3</t>
  </si>
  <si>
    <t xml:space="preserve"> 3.30,8</t>
  </si>
  <si>
    <t xml:space="preserve"> 3.25,9</t>
  </si>
  <si>
    <t xml:space="preserve">  15/3</t>
  </si>
  <si>
    <t xml:space="preserve"> 3.31,7</t>
  </si>
  <si>
    <t xml:space="preserve"> 3.29,2</t>
  </si>
  <si>
    <t xml:space="preserve">  19/4</t>
  </si>
  <si>
    <t xml:space="preserve">  18/4</t>
  </si>
  <si>
    <t xml:space="preserve"> 3.25,6</t>
  </si>
  <si>
    <t xml:space="preserve"> 3.41,7</t>
  </si>
  <si>
    <t xml:space="preserve">  13/2</t>
  </si>
  <si>
    <t xml:space="preserve">  20/4</t>
  </si>
  <si>
    <t xml:space="preserve"> 3.33,8</t>
  </si>
  <si>
    <t xml:space="preserve"> 3.33,6</t>
  </si>
  <si>
    <t xml:space="preserve">  20/11</t>
  </si>
  <si>
    <t xml:space="preserve"> 3.27,6</t>
  </si>
  <si>
    <t xml:space="preserve"> 3.24,5</t>
  </si>
  <si>
    <t xml:space="preserve">  16/1</t>
  </si>
  <si>
    <t xml:space="preserve">  15/1</t>
  </si>
  <si>
    <t xml:space="preserve"> 3.28,0</t>
  </si>
  <si>
    <t xml:space="preserve"> 3.25,2</t>
  </si>
  <si>
    <t xml:space="preserve">  17/2</t>
  </si>
  <si>
    <t xml:space="preserve">  18/3</t>
  </si>
  <si>
    <t xml:space="preserve">  17/3</t>
  </si>
  <si>
    <t xml:space="preserve">  19/1</t>
  </si>
  <si>
    <t xml:space="preserve">  21/1</t>
  </si>
  <si>
    <t xml:space="preserve"> 20/1</t>
  </si>
  <si>
    <t xml:space="preserve"> 3.31,2</t>
  </si>
  <si>
    <t xml:space="preserve"> 3.27,9</t>
  </si>
  <si>
    <t xml:space="preserve">  22/4</t>
  </si>
  <si>
    <t xml:space="preserve"> 3.33,2</t>
  </si>
  <si>
    <t xml:space="preserve"> 3.27,7</t>
  </si>
  <si>
    <t xml:space="preserve"> 3.30,6</t>
  </si>
  <si>
    <t xml:space="preserve">  26/1</t>
  </si>
  <si>
    <t xml:space="preserve">  24/1</t>
  </si>
  <si>
    <t xml:space="preserve"> 3.33,5</t>
  </si>
  <si>
    <t xml:space="preserve"> 3.32,3</t>
  </si>
  <si>
    <t xml:space="preserve"> 3.35,2</t>
  </si>
  <si>
    <t xml:space="preserve">  30/4</t>
  </si>
  <si>
    <t xml:space="preserve"> 3.35,1</t>
  </si>
  <si>
    <t xml:space="preserve">  27/1</t>
  </si>
  <si>
    <t xml:space="preserve"> 3.36,0</t>
  </si>
  <si>
    <t xml:space="preserve"> 3.30,4</t>
  </si>
  <si>
    <t xml:space="preserve"> 3.36,2</t>
  </si>
  <si>
    <t xml:space="preserve">  32/2</t>
  </si>
  <si>
    <t xml:space="preserve"> 3.37,0</t>
  </si>
  <si>
    <t xml:space="preserve"> 3.32,6</t>
  </si>
  <si>
    <t xml:space="preserve">  33/3</t>
  </si>
  <si>
    <t xml:space="preserve">  30/3</t>
  </si>
  <si>
    <t xml:space="preserve"> 3.39,4</t>
  </si>
  <si>
    <t xml:space="preserve"> 3.35,4</t>
  </si>
  <si>
    <t xml:space="preserve"> 3.40,2</t>
  </si>
  <si>
    <t xml:space="preserve"> 3.37,2</t>
  </si>
  <si>
    <t xml:space="preserve">  35/2</t>
  </si>
  <si>
    <t xml:space="preserve"> 3.37,3</t>
  </si>
  <si>
    <t xml:space="preserve"> 3.41,1</t>
  </si>
  <si>
    <t xml:space="preserve"> 3.38,7</t>
  </si>
  <si>
    <t xml:space="preserve">  37/5</t>
  </si>
  <si>
    <t xml:space="preserve"> 36/3</t>
  </si>
  <si>
    <t xml:space="preserve"> 3.41,2</t>
  </si>
  <si>
    <t xml:space="preserve"> 3.39,5</t>
  </si>
  <si>
    <t xml:space="preserve">  38/3</t>
  </si>
  <si>
    <t xml:space="preserve"> 3.43,1</t>
  </si>
  <si>
    <t xml:space="preserve"> 3.39,0</t>
  </si>
  <si>
    <t xml:space="preserve">  41/4</t>
  </si>
  <si>
    <t xml:space="preserve">  36/4</t>
  </si>
  <si>
    <t xml:space="preserve"> 3.42,3</t>
  </si>
  <si>
    <t xml:space="preserve"> 3.40,1</t>
  </si>
  <si>
    <t xml:space="preserve">  39/5</t>
  </si>
  <si>
    <t xml:space="preserve"> 3.46,2</t>
  </si>
  <si>
    <t xml:space="preserve"> 3.41,4</t>
  </si>
  <si>
    <t xml:space="preserve">  39/6</t>
  </si>
  <si>
    <t xml:space="preserve"> 3.42,8</t>
  </si>
  <si>
    <t xml:space="preserve"> 3.46,7</t>
  </si>
  <si>
    <t xml:space="preserve">  42/5</t>
  </si>
  <si>
    <t xml:space="preserve"> 4.21,2</t>
  </si>
  <si>
    <t xml:space="preserve"> 3.44,8</t>
  </si>
  <si>
    <t xml:space="preserve">  43/5</t>
  </si>
  <si>
    <t xml:space="preserve"> 3.34,3</t>
  </si>
  <si>
    <t xml:space="preserve"> 3.32,1</t>
  </si>
  <si>
    <t xml:space="preserve"> 1.00</t>
  </si>
  <si>
    <t xml:space="preserve"> 26</t>
  </si>
  <si>
    <t>TC2</t>
  </si>
  <si>
    <t>1 min. early</t>
  </si>
  <si>
    <t xml:space="preserve">  19/3</t>
  </si>
  <si>
    <t xml:space="preserve">  21/5</t>
  </si>
  <si>
    <t xml:space="preserve">  22/1</t>
  </si>
  <si>
    <t xml:space="preserve"> 21/1</t>
  </si>
  <si>
    <t xml:space="preserve"> 22/4</t>
  </si>
  <si>
    <t xml:space="preserve">  23/4</t>
  </si>
  <si>
    <t xml:space="preserve">  24/11</t>
  </si>
  <si>
    <t xml:space="preserve"> 24/1</t>
  </si>
  <si>
    <t xml:space="preserve">  25/1</t>
  </si>
  <si>
    <t xml:space="preserve">  25/3</t>
  </si>
  <si>
    <t xml:space="preserve">  32/4</t>
  </si>
  <si>
    <t xml:space="preserve"> 27/1</t>
  </si>
  <si>
    <t xml:space="preserve">  31/1</t>
  </si>
  <si>
    <t xml:space="preserve">  28/1</t>
  </si>
  <si>
    <t xml:space="preserve">  34/14</t>
  </si>
  <si>
    <t xml:space="preserve">  24/12</t>
  </si>
  <si>
    <t xml:space="preserve">  25/2</t>
  </si>
  <si>
    <t xml:space="preserve">  45/5</t>
  </si>
  <si>
    <t xml:space="preserve">  26/12</t>
  </si>
  <si>
    <t xml:space="preserve">  34/13</t>
  </si>
  <si>
    <t xml:space="preserve"> 3.34,9</t>
  </si>
  <si>
    <t xml:space="preserve"> 3.33,4</t>
  </si>
  <si>
    <t xml:space="preserve">  33/5</t>
  </si>
  <si>
    <t xml:space="preserve"> 3.36,3</t>
  </si>
  <si>
    <t xml:space="preserve"> 3.33,1</t>
  </si>
  <si>
    <t xml:space="preserve"> 34/4</t>
  </si>
  <si>
    <t xml:space="preserve">  31/3</t>
  </si>
  <si>
    <t xml:space="preserve"> 3.35,6</t>
  </si>
  <si>
    <t xml:space="preserve"> 3.37,7</t>
  </si>
  <si>
    <t xml:space="preserve">  39/4</t>
  </si>
  <si>
    <t xml:space="preserve">  35/3</t>
  </si>
  <si>
    <t xml:space="preserve">  39/2</t>
  </si>
  <si>
    <t xml:space="preserve">  37/2</t>
  </si>
  <si>
    <t xml:space="preserve">  38/6</t>
  </si>
  <si>
    <t xml:space="preserve">  42/7</t>
  </si>
  <si>
    <t xml:space="preserve">  40/7</t>
  </si>
  <si>
    <t xml:space="preserve">  43/3</t>
  </si>
  <si>
    <t xml:space="preserve">  42/3</t>
  </si>
  <si>
    <t xml:space="preserve">  46/5</t>
  </si>
  <si>
    <t xml:space="preserve">  41/5</t>
  </si>
  <si>
    <t xml:space="preserve">  44/5</t>
  </si>
  <si>
    <t xml:space="preserve">  44/8</t>
  </si>
  <si>
    <t xml:space="preserve">  45/4</t>
  </si>
  <si>
    <t xml:space="preserve">  51/7</t>
  </si>
  <si>
    <t xml:space="preserve"> 46/5</t>
  </si>
  <si>
    <t xml:space="preserve"> 3.47,0</t>
  </si>
  <si>
    <t xml:space="preserve"> 3.44,7</t>
  </si>
  <si>
    <t xml:space="preserve">  49/5</t>
  </si>
  <si>
    <t xml:space="preserve"> 3.49,4</t>
  </si>
  <si>
    <t xml:space="preserve"> 3.44,3</t>
  </si>
  <si>
    <t xml:space="preserve">  48/2</t>
  </si>
  <si>
    <t xml:space="preserve"> 48/2</t>
  </si>
  <si>
    <t xml:space="preserve"> 3.49,7</t>
  </si>
  <si>
    <t xml:space="preserve"> 3.44,2</t>
  </si>
  <si>
    <t xml:space="preserve">  47/1</t>
  </si>
  <si>
    <t xml:space="preserve"> 3.50,2</t>
  </si>
  <si>
    <t xml:space="preserve"> 3.44,0</t>
  </si>
  <si>
    <t xml:space="preserve">  46/4</t>
  </si>
  <si>
    <t xml:space="preserve"> 50/3</t>
  </si>
  <si>
    <t xml:space="preserve"> 3.50,7</t>
  </si>
  <si>
    <t xml:space="preserve"> 3.48,0</t>
  </si>
  <si>
    <t xml:space="preserve">  52/3</t>
  </si>
  <si>
    <t xml:space="preserve"> 3.56,9</t>
  </si>
  <si>
    <t xml:space="preserve"> 3.50,3</t>
  </si>
  <si>
    <t xml:space="preserve">  53/7</t>
  </si>
  <si>
    <t xml:space="preserve">  53/8</t>
  </si>
  <si>
    <t xml:space="preserve"> 3.57,5</t>
  </si>
  <si>
    <t xml:space="preserve"> 3.52,9</t>
  </si>
  <si>
    <t xml:space="preserve">  54/4</t>
  </si>
  <si>
    <t xml:space="preserve"> 53/5</t>
  </si>
  <si>
    <t xml:space="preserve"> 4.00,8</t>
  </si>
  <si>
    <t xml:space="preserve"> 4.04,5</t>
  </si>
  <si>
    <t xml:space="preserve">  55/5</t>
  </si>
  <si>
    <t xml:space="preserve">  50/6</t>
  </si>
  <si>
    <t xml:space="preserve">  29/2</t>
  </si>
  <si>
    <t xml:space="preserve"> 4.20,3</t>
  </si>
  <si>
    <t xml:space="preserve"> 4.19,1</t>
  </si>
  <si>
    <t xml:space="preserve">  56/1</t>
  </si>
  <si>
    <t xml:space="preserve"> 4.34,1</t>
  </si>
  <si>
    <t xml:space="preserve"> 4.24,7</t>
  </si>
  <si>
    <t xml:space="preserve">  57/2</t>
  </si>
  <si>
    <t xml:space="preserve">  27/13</t>
  </si>
  <si>
    <t xml:space="preserve"> 3.02,7</t>
  </si>
  <si>
    <t xml:space="preserve"> 2.59,9</t>
  </si>
  <si>
    <t>12.23,0</t>
  </si>
  <si>
    <t xml:space="preserve"> 3.13,9</t>
  </si>
  <si>
    <t xml:space="preserve"> 3.11,2</t>
  </si>
  <si>
    <t>12.48,5</t>
  </si>
  <si>
    <t>+ 0.25,5</t>
  </si>
  <si>
    <t xml:space="preserve"> 3.09,9</t>
  </si>
  <si>
    <t xml:space="preserve"> 3.15,3</t>
  </si>
  <si>
    <t>12.52,1</t>
  </si>
  <si>
    <t>+ 0.29,1</t>
  </si>
  <si>
    <t xml:space="preserve"> 3.12,6</t>
  </si>
  <si>
    <t xml:space="preserve"> 3.10,4</t>
  </si>
  <si>
    <t>12.54,4</t>
  </si>
  <si>
    <t>+ 0.31,4</t>
  </si>
  <si>
    <t xml:space="preserve"> 3.13,8</t>
  </si>
  <si>
    <t xml:space="preserve"> 3.12,1</t>
  </si>
  <si>
    <t>13.02,1</t>
  </si>
  <si>
    <t>+ 0.39,1</t>
  </si>
  <si>
    <t xml:space="preserve"> 3.16,2</t>
  </si>
  <si>
    <t xml:space="preserve"> 3.14,1</t>
  </si>
  <si>
    <t>13.02,9</t>
  </si>
  <si>
    <t>+ 0.39,9</t>
  </si>
  <si>
    <t xml:space="preserve"> 3.19,9</t>
  </si>
  <si>
    <t xml:space="preserve"> 3.13,4</t>
  </si>
  <si>
    <t>13.06,3</t>
  </si>
  <si>
    <t>+ 0.43,3</t>
  </si>
  <si>
    <t xml:space="preserve"> 3.17,5</t>
  </si>
  <si>
    <t xml:space="preserve"> 3.15,4</t>
  </si>
  <si>
    <t>13.15,6</t>
  </si>
  <si>
    <t>+ 0.52,6</t>
  </si>
  <si>
    <t xml:space="preserve">  9/2</t>
  </si>
  <si>
    <t xml:space="preserve"> 3.16,8</t>
  </si>
  <si>
    <t>13.17,6</t>
  </si>
  <si>
    <t>+ 0.54,6</t>
  </si>
  <si>
    <t xml:space="preserve"> 10/8</t>
  </si>
  <si>
    <t xml:space="preserve"> 3.38,2</t>
  </si>
  <si>
    <t>13.19,2</t>
  </si>
  <si>
    <t>+ 0.56,2</t>
  </si>
  <si>
    <t xml:space="preserve"> 11/1</t>
  </si>
  <si>
    <t xml:space="preserve"> 3.18,6</t>
  </si>
  <si>
    <t xml:space="preserve"> 3.16,6</t>
  </si>
  <si>
    <t>13.21,8</t>
  </si>
  <si>
    <t>+ 0.58,8</t>
  </si>
  <si>
    <t xml:space="preserve"> 12/9</t>
  </si>
  <si>
    <t xml:space="preserve"> 3.34,1</t>
  </si>
  <si>
    <t>13.25,1</t>
  </si>
  <si>
    <t>+ 1.02,1</t>
  </si>
  <si>
    <t xml:space="preserve"> 3.21,6</t>
  </si>
  <si>
    <t xml:space="preserve"> 3.18,0</t>
  </si>
  <si>
    <t>13.25,6</t>
  </si>
  <si>
    <t>+ 1.02,6</t>
  </si>
  <si>
    <t xml:space="preserve"> 3.18,2</t>
  </si>
  <si>
    <t>13.30,7</t>
  </si>
  <si>
    <t>+ 1.07,7</t>
  </si>
  <si>
    <t xml:space="preserve">  13/9</t>
  </si>
  <si>
    <t xml:space="preserve">   8/2</t>
  </si>
  <si>
    <t>13.24,1</t>
  </si>
  <si>
    <t xml:space="preserve">  11/8</t>
  </si>
  <si>
    <t xml:space="preserve">  13/11</t>
  </si>
  <si>
    <t>+ 1.01,1</t>
  </si>
  <si>
    <t xml:space="preserve"> 13/10</t>
  </si>
  <si>
    <t xml:space="preserve"> 14/2</t>
  </si>
  <si>
    <t xml:space="preserve">  10/3</t>
  </si>
  <si>
    <t xml:space="preserve"> 16/1</t>
  </si>
  <si>
    <t>13.32,5</t>
  </si>
  <si>
    <t xml:space="preserve">  14/1</t>
  </si>
  <si>
    <t xml:space="preserve">  18/1</t>
  </si>
  <si>
    <t>+ 1.09,5</t>
  </si>
  <si>
    <t xml:space="preserve"> 17/11</t>
  </si>
  <si>
    <t xml:space="preserve"> 3.12,4</t>
  </si>
  <si>
    <t>13.35,9</t>
  </si>
  <si>
    <t>+ 1.12,9</t>
  </si>
  <si>
    <t xml:space="preserve"> 18/2</t>
  </si>
  <si>
    <t xml:space="preserve"> 3.22,2</t>
  </si>
  <si>
    <t xml:space="preserve"> 3.21,7</t>
  </si>
  <si>
    <t>13.37,1</t>
  </si>
  <si>
    <t xml:space="preserve">  20/2</t>
  </si>
  <si>
    <t>+ 1.14,1</t>
  </si>
  <si>
    <t xml:space="preserve"> 19/3</t>
  </si>
  <si>
    <t xml:space="preserve"> 3.21,1</t>
  </si>
  <si>
    <t xml:space="preserve"> 3.17,4</t>
  </si>
  <si>
    <t>13.45,8</t>
  </si>
  <si>
    <t xml:space="preserve">  15/2</t>
  </si>
  <si>
    <t>+ 1.22,8</t>
  </si>
  <si>
    <t xml:space="preserve"> 3.25,3</t>
  </si>
  <si>
    <t>13.46,4</t>
  </si>
  <si>
    <t>+ 1.23,4</t>
  </si>
  <si>
    <t xml:space="preserve"> 3.22,3</t>
  </si>
  <si>
    <t xml:space="preserve"> 3.21,2</t>
  </si>
  <si>
    <t>13.48,1</t>
  </si>
  <si>
    <t>+ 1.25,1</t>
  </si>
  <si>
    <t xml:space="preserve"> 3.25,0</t>
  </si>
  <si>
    <t xml:space="preserve"> 3.27,0</t>
  </si>
  <si>
    <t>13.48,7</t>
  </si>
  <si>
    <t>+ 1.25,7</t>
  </si>
  <si>
    <t xml:space="preserve"> 23/4</t>
  </si>
  <si>
    <t xml:space="preserve"> 3.26,0</t>
  </si>
  <si>
    <t>13.54,9</t>
  </si>
  <si>
    <t>+ 1.31,9</t>
  </si>
  <si>
    <t xml:space="preserve"> 3.27,3</t>
  </si>
  <si>
    <t>14.03,9</t>
  </si>
  <si>
    <t xml:space="preserve">  23/2</t>
  </si>
  <si>
    <t>+ 1.40,9</t>
  </si>
  <si>
    <t xml:space="preserve"> 3.35,5</t>
  </si>
  <si>
    <t>14.16,7</t>
  </si>
  <si>
    <t>+ 1.53,7</t>
  </si>
  <si>
    <t xml:space="preserve"> 3.29,9</t>
  </si>
  <si>
    <t>15.13,6</t>
  </si>
  <si>
    <t>+ 2.50,6</t>
  </si>
  <si>
    <t xml:space="preserve">  28/10</t>
  </si>
  <si>
    <t xml:space="preserve">  22/2</t>
  </si>
  <si>
    <t xml:space="preserve">  26/4</t>
  </si>
  <si>
    <t xml:space="preserve"> 3.25,7</t>
  </si>
  <si>
    <t>13.59,7</t>
  </si>
  <si>
    <t xml:space="preserve">  23/1</t>
  </si>
  <si>
    <t>+ 1.36,7</t>
  </si>
  <si>
    <t xml:space="preserve"> 25/2</t>
  </si>
  <si>
    <t xml:space="preserve"> 3.25,1</t>
  </si>
  <si>
    <t xml:space="preserve"> 3.37,8</t>
  </si>
  <si>
    <t xml:space="preserve"> 3.42,2</t>
  </si>
  <si>
    <t xml:space="preserve"> 3.33,7</t>
  </si>
  <si>
    <t>14.11,6</t>
  </si>
  <si>
    <t xml:space="preserve">  25/5</t>
  </si>
  <si>
    <t>+ 1.48,6</t>
  </si>
  <si>
    <t>14.13,9</t>
  </si>
  <si>
    <t>+ 1.50,9</t>
  </si>
  <si>
    <t xml:space="preserve">  29/3</t>
  </si>
  <si>
    <t xml:space="preserve">  27/3</t>
  </si>
  <si>
    <t xml:space="preserve"> 3.35,8</t>
  </si>
  <si>
    <t xml:space="preserve"> 3.43,4</t>
  </si>
  <si>
    <t>14.20,1</t>
  </si>
  <si>
    <t>+ 1.57,1</t>
  </si>
  <si>
    <t xml:space="preserve"> 3.24,2</t>
  </si>
  <si>
    <t xml:space="preserve"> 3.40,5</t>
  </si>
  <si>
    <t>14.24,5</t>
  </si>
  <si>
    <t xml:space="preserve">  19/2</t>
  </si>
  <si>
    <t xml:space="preserve">  33/4</t>
  </si>
  <si>
    <t>+ 2.01,5</t>
  </si>
  <si>
    <t xml:space="preserve"> 32/13</t>
  </si>
  <si>
    <t xml:space="preserve"> 3.39,6</t>
  </si>
  <si>
    <t xml:space="preserve"> 3.51,0</t>
  </si>
  <si>
    <t>14.37,0</t>
  </si>
  <si>
    <t>+ 2.14,0</t>
  </si>
  <si>
    <t xml:space="preserve"> 33/5</t>
  </si>
  <si>
    <t>14.42,4</t>
  </si>
  <si>
    <t xml:space="preserve">  29/5</t>
  </si>
  <si>
    <t>+ 2.19,4</t>
  </si>
  <si>
    <t xml:space="preserve"> 3.56,3</t>
  </si>
  <si>
    <t>14.43,8</t>
  </si>
  <si>
    <t>+ 2.20,8</t>
  </si>
  <si>
    <t xml:space="preserve"> 3.46,6</t>
  </si>
  <si>
    <t>14.44,3</t>
  </si>
  <si>
    <t>+ 2.21,3</t>
  </si>
  <si>
    <t xml:space="preserve"> 3.50,0</t>
  </si>
  <si>
    <t>14.45,5</t>
  </si>
  <si>
    <t>+ 2.22,5</t>
  </si>
  <si>
    <t xml:space="preserve"> 37/5</t>
  </si>
  <si>
    <t xml:space="preserve"> 4.05,0</t>
  </si>
  <si>
    <t>14.57,1</t>
  </si>
  <si>
    <t>+ 2.34,1</t>
  </si>
  <si>
    <t xml:space="preserve"> 4.01,3</t>
  </si>
  <si>
    <t xml:space="preserve"> 3.56,5</t>
  </si>
  <si>
    <t xml:space="preserve"> 3.40,8</t>
  </si>
  <si>
    <t>15.04,9</t>
  </si>
  <si>
    <t xml:space="preserve">  48/8</t>
  </si>
  <si>
    <t xml:space="preserve">  34/5</t>
  </si>
  <si>
    <t>+ 2.41,9</t>
  </si>
  <si>
    <t xml:space="preserve"> 3.57,3</t>
  </si>
  <si>
    <t xml:space="preserve"> 3.47,5</t>
  </si>
  <si>
    <t>15.05,5</t>
  </si>
  <si>
    <t xml:space="preserve">  43/4</t>
  </si>
  <si>
    <t>+ 2.42,5</t>
  </si>
  <si>
    <t xml:space="preserve"> 3.40,3</t>
  </si>
  <si>
    <t xml:space="preserve"> 4.11,7</t>
  </si>
  <si>
    <t>15.09,5</t>
  </si>
  <si>
    <t>+ 2.46,5</t>
  </si>
  <si>
    <t xml:space="preserve"> 3.46,0</t>
  </si>
  <si>
    <t xml:space="preserve"> 3.56,2</t>
  </si>
  <si>
    <t>15.11,7</t>
  </si>
  <si>
    <t>+ 2.48,7</t>
  </si>
  <si>
    <t xml:space="preserve">  27/4</t>
  </si>
  <si>
    <t xml:space="preserve">  28/3</t>
  </si>
  <si>
    <t xml:space="preserve"> 3.55,8</t>
  </si>
  <si>
    <t>15.15,0</t>
  </si>
  <si>
    <t>+ 2.52,0</t>
  </si>
  <si>
    <t xml:space="preserve"> 4.08,9</t>
  </si>
  <si>
    <t xml:space="preserve"> 3.52,2</t>
  </si>
  <si>
    <t>15.35,3</t>
  </si>
  <si>
    <t xml:space="preserve">  52/6</t>
  </si>
  <si>
    <t>+ 3.12,3</t>
  </si>
  <si>
    <t xml:space="preserve">  50/1</t>
  </si>
  <si>
    <t xml:space="preserve">  51/2</t>
  </si>
  <si>
    <t xml:space="preserve">  53/3</t>
  </si>
  <si>
    <t xml:space="preserve">  55/7</t>
  </si>
  <si>
    <t xml:space="preserve">  56/5</t>
  </si>
  <si>
    <t xml:space="preserve">  57/6</t>
  </si>
  <si>
    <t xml:space="preserve">  59/8</t>
  </si>
  <si>
    <t xml:space="preserve">  58/1</t>
  </si>
  <si>
    <t xml:space="preserve">  60/2</t>
  </si>
  <si>
    <t>ENGINE</t>
  </si>
  <si>
    <t xml:space="preserve">  47/6</t>
  </si>
  <si>
    <t xml:space="preserve"> 3.55,7</t>
  </si>
  <si>
    <t>OFF</t>
  </si>
  <si>
    <t xml:space="preserve"> 8.10,8</t>
  </si>
  <si>
    <t xml:space="preserve"> 8.09,9</t>
  </si>
  <si>
    <t xml:space="preserve"> 8.10,4</t>
  </si>
  <si>
    <t>28.05,1</t>
  </si>
  <si>
    <t xml:space="preserve">  58/14</t>
  </si>
  <si>
    <t>+15.42,1</t>
  </si>
  <si>
    <t xml:space="preserve"> 47/6</t>
  </si>
  <si>
    <t xml:space="preserve"> 8.23,4</t>
  </si>
  <si>
    <t xml:space="preserve"> 8.20,0</t>
  </si>
  <si>
    <t xml:space="preserve"> 8.18,6</t>
  </si>
  <si>
    <t xml:space="preserve"> 8.16,6</t>
  </si>
  <si>
    <t>33.18,6</t>
  </si>
  <si>
    <t xml:space="preserve">  61/6</t>
  </si>
  <si>
    <t xml:space="preserve">  59/6</t>
  </si>
  <si>
    <t>+20.55,6</t>
  </si>
  <si>
    <t xml:space="preserve"> 8.27,6</t>
  </si>
  <si>
    <t xml:space="preserve"> 8.24,5</t>
  </si>
  <si>
    <t xml:space="preserve"> 8.20,5</t>
  </si>
  <si>
    <t xml:space="preserve"> 8.19,9</t>
  </si>
  <si>
    <t>33.32,5</t>
  </si>
  <si>
    <t xml:space="preserve">  62/7</t>
  </si>
  <si>
    <t xml:space="preserve">  60/6</t>
  </si>
  <si>
    <t>+21.09,5</t>
  </si>
  <si>
    <t xml:space="preserve">  55</t>
  </si>
  <si>
    <t>SS2S</t>
  </si>
  <si>
    <t xml:space="preserve">  64</t>
  </si>
  <si>
    <t xml:space="preserve"> 8.22,3</t>
  </si>
  <si>
    <t xml:space="preserve"> 8.21,2</t>
  </si>
  <si>
    <t>23.51,8</t>
  </si>
  <si>
    <t>+11.28,8</t>
  </si>
  <si>
    <t xml:space="preserve">  50/7</t>
  </si>
  <si>
    <t xml:space="preserve">  34/12</t>
  </si>
  <si>
    <t xml:space="preserve">  36/1</t>
  </si>
  <si>
    <t xml:space="preserve"> 30/3</t>
  </si>
  <si>
    <t xml:space="preserve">  32/11</t>
  </si>
  <si>
    <t xml:space="preserve">  35/13</t>
  </si>
  <si>
    <t xml:space="preserve">  30/5</t>
  </si>
  <si>
    <t xml:space="preserve">  40/5</t>
  </si>
  <si>
    <t xml:space="preserve">  46/7</t>
  </si>
  <si>
    <t>TECHNICAL</t>
  </si>
  <si>
    <t xml:space="preserve">  68</t>
  </si>
  <si>
    <t>TC2B</t>
  </si>
  <si>
    <t xml:space="preserve"> 31</t>
  </si>
  <si>
    <t>TC4C</t>
  </si>
  <si>
    <t>1.50</t>
  </si>
  <si>
    <t>11 min. late</t>
  </si>
  <si>
    <t xml:space="preserve"> 26/5</t>
  </si>
  <si>
    <t xml:space="preserve"> 28/3</t>
  </si>
  <si>
    <t xml:space="preserve"> 29/12</t>
  </si>
  <si>
    <t xml:space="preserve">  39/12</t>
  </si>
  <si>
    <t>14.23,7</t>
  </si>
  <si>
    <t xml:space="preserve">  31/4</t>
  </si>
  <si>
    <t>+ 2.00,7</t>
  </si>
  <si>
    <t xml:space="preserve"> 31/4</t>
  </si>
  <si>
    <t xml:space="preserve">  46/13</t>
  </si>
  <si>
    <t xml:space="preserve"> 35/2</t>
  </si>
  <si>
    <t xml:space="preserve"> 3.51,3</t>
  </si>
  <si>
    <t xml:space="preserve"> 3.47,2</t>
  </si>
  <si>
    <t>14.51,8</t>
  </si>
  <si>
    <t>+ 2.28,8</t>
  </si>
  <si>
    <t xml:space="preserve"> 38/4</t>
  </si>
  <si>
    <t xml:space="preserve">  51/5</t>
  </si>
  <si>
    <t xml:space="preserve">  49/6</t>
  </si>
  <si>
    <t xml:space="preserve">  35/6</t>
  </si>
  <si>
    <t xml:space="preserve">  47/5</t>
  </si>
  <si>
    <t xml:space="preserve">  36/6</t>
  </si>
  <si>
    <t xml:space="preserve"> 3.50,1</t>
  </si>
  <si>
    <t xml:space="preserve"> 3.50,5</t>
  </si>
  <si>
    <t>15.14,5</t>
  </si>
  <si>
    <t xml:space="preserve">  41/1</t>
  </si>
  <si>
    <t xml:space="preserve">  45/2</t>
  </si>
  <si>
    <t>+ 2.51,5</t>
  </si>
  <si>
    <t xml:space="preserve">  44/4</t>
  </si>
  <si>
    <t xml:space="preserve"> 3.50,4</t>
  </si>
  <si>
    <t xml:space="preserve"> 3.42,9</t>
  </si>
  <si>
    <t>15.20,5</t>
  </si>
  <si>
    <t>+ 2.57,5</t>
  </si>
  <si>
    <t xml:space="preserve"> 4.09,5</t>
  </si>
  <si>
    <t xml:space="preserve"> 3.45,2</t>
  </si>
  <si>
    <t>15.28,4</t>
  </si>
  <si>
    <t xml:space="preserve">  53/5</t>
  </si>
  <si>
    <t xml:space="preserve">  40/1</t>
  </si>
  <si>
    <t>+ 3.05,4</t>
  </si>
  <si>
    <t xml:space="preserve"> 49/7</t>
  </si>
  <si>
    <t xml:space="preserve"> 3.52,8</t>
  </si>
  <si>
    <t>15.40,4</t>
  </si>
  <si>
    <t xml:space="preserve">  51/4</t>
  </si>
  <si>
    <t xml:space="preserve">  48/3</t>
  </si>
  <si>
    <t>+ 3.17,4</t>
  </si>
  <si>
    <t xml:space="preserve"> 51/4</t>
  </si>
  <si>
    <t xml:space="preserve"> 3.57,8</t>
  </si>
  <si>
    <t xml:space="preserve"> 3.55,4</t>
  </si>
  <si>
    <t>15.43,6</t>
  </si>
  <si>
    <t xml:space="preserve">  49/4</t>
  </si>
  <si>
    <t>+ 3.20,6</t>
  </si>
  <si>
    <t xml:space="preserve"> 52/5</t>
  </si>
  <si>
    <t xml:space="preserve"> 1.50</t>
  </si>
  <si>
    <t>15.59,7</t>
  </si>
  <si>
    <t>+ 3.36,7</t>
  </si>
  <si>
    <t xml:space="preserve"> 4.08,2</t>
  </si>
  <si>
    <t xml:space="preserve"> 4.08,4</t>
  </si>
  <si>
    <t>16.21,9</t>
  </si>
  <si>
    <t xml:space="preserve">  50/3</t>
  </si>
  <si>
    <t xml:space="preserve">  52/5</t>
  </si>
  <si>
    <t>+ 3.58,9</t>
  </si>
  <si>
    <t xml:space="preserve"> 54/1</t>
  </si>
  <si>
    <t xml:space="preserve"> 4.32,1</t>
  </si>
  <si>
    <t xml:space="preserve"> 4.22,7</t>
  </si>
  <si>
    <t>17.34,2</t>
  </si>
  <si>
    <t xml:space="preserve">  55/2</t>
  </si>
  <si>
    <t xml:space="preserve">  54/1</t>
  </si>
  <si>
    <t>+ 5.11,2</t>
  </si>
  <si>
    <t xml:space="preserve"> 55/2</t>
  </si>
  <si>
    <t xml:space="preserve"> 4.23,7</t>
  </si>
  <si>
    <t xml:space="preserve"> 4.28,7</t>
  </si>
  <si>
    <t>17.51,2</t>
  </si>
  <si>
    <t>+ 5.28,2</t>
  </si>
  <si>
    <t xml:space="preserve"> 56/8</t>
  </si>
  <si>
    <t xml:space="preserve"> 57/14</t>
  </si>
  <si>
    <t xml:space="preserve">  56/14</t>
  </si>
  <si>
    <t xml:space="preserve"> 58/6</t>
  </si>
  <si>
    <t xml:space="preserve"> 59/6</t>
  </si>
  <si>
    <t xml:space="preserve">  58/6</t>
  </si>
  <si>
    <t xml:space="preserve"> 9:30</t>
  </si>
  <si>
    <t xml:space="preserve"> 9:31</t>
  </si>
  <si>
    <t xml:space="preserve"> 9:32</t>
  </si>
  <si>
    <t xml:space="preserve"> 9:33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</si>
  <si>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</si>
  <si>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</si>
  <si>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</si>
  <si>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</si>
  <si>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</si>
  <si>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 xml:space="preserve"> 9:39</t>
  </si>
  <si>
    <t xml:space="preserve"> 9:40</t>
  </si>
  <si>
    <t xml:space="preserve"> 9:41</t>
  </si>
  <si>
    <t xml:space="preserve"> 9:42</t>
  </si>
  <si>
    <t xml:space="preserve"> 9:43</t>
  </si>
  <si>
    <t xml:space="preserve"> 9:44</t>
  </si>
  <si>
    <t xml:space="preserve"> 9:45</t>
  </si>
  <si>
    <t xml:space="preserve"> 9:46</t>
  </si>
  <si>
    <t xml:space="preserve"> 9:47</t>
  </si>
  <si>
    <t xml:space="preserve"> 9:48</t>
  </si>
  <si>
    <t xml:space="preserve"> 9:49</t>
  </si>
  <si>
    <t xml:space="preserve"> 9:50</t>
  </si>
  <si>
    <t xml:space="preserve"> 9:51</t>
  </si>
  <si>
    <t xml:space="preserve"> 9:52</t>
  </si>
  <si>
    <t xml:space="preserve"> 9:53</t>
  </si>
  <si>
    <t xml:space="preserve"> 9:54</t>
  </si>
  <si>
    <t xml:space="preserve"> 9:55</t>
  </si>
  <si>
    <t xml:space="preserve"> 9:56</t>
  </si>
  <si>
    <t xml:space="preserve"> 9:57</t>
  </si>
  <si>
    <t xml:space="preserve"> 9:58</t>
  </si>
  <si>
    <t xml:space="preserve"> 9:59</t>
  </si>
  <si>
    <t>10:00</t>
  </si>
  <si>
    <t>10:01</t>
  </si>
  <si>
    <t>10:02</t>
  </si>
  <si>
    <t>10:03</t>
  </si>
  <si>
    <t>10:04</t>
  </si>
  <si>
    <t>10:05</t>
  </si>
  <si>
    <t>10:06</t>
  </si>
  <si>
    <t>10:07</t>
  </si>
  <si>
    <t>10:08</t>
  </si>
  <si>
    <t>10:09</t>
  </si>
  <si>
    <t>10:10</t>
  </si>
  <si>
    <t>10:11</t>
  </si>
  <si>
    <t>10:12</t>
  </si>
  <si>
    <t>10:13</t>
  </si>
  <si>
    <t>10:14</t>
  </si>
  <si>
    <t>10:15</t>
  </si>
  <si>
    <t>10:16</t>
  </si>
  <si>
    <t>10:17</t>
  </si>
  <si>
    <t>10:18</t>
  </si>
  <si>
    <t>10:19</t>
  </si>
  <si>
    <t>10:20</t>
  </si>
  <si>
    <t>10:21</t>
  </si>
  <si>
    <t>10:22</t>
  </si>
  <si>
    <t>10:23</t>
  </si>
  <si>
    <t>10:24</t>
  </si>
  <si>
    <t>10:25</t>
  </si>
  <si>
    <t>10:26</t>
  </si>
  <si>
    <t>10:27</t>
  </si>
  <si>
    <t>10:28</t>
  </si>
  <si>
    <t>9:14</t>
  </si>
  <si>
    <t>9:17</t>
  </si>
  <si>
    <t>9:19</t>
  </si>
  <si>
    <t>9:21</t>
  </si>
  <si>
    <t>SS1</t>
  </si>
  <si>
    <t>Karkuse1</t>
  </si>
  <si>
    <t xml:space="preserve"> 111.87 km/h</t>
  </si>
  <si>
    <t xml:space="preserve"> 111.75 km/h</t>
  </si>
  <si>
    <t xml:space="preserve"> 105.49 km/h</t>
  </si>
  <si>
    <t xml:space="preserve">  99.75 km/h</t>
  </si>
  <si>
    <t xml:space="preserve"> 101.78 km/h</t>
  </si>
  <si>
    <t xml:space="preserve"> 100.26 km/h</t>
  </si>
  <si>
    <t xml:space="preserve"> 103.35 km/h</t>
  </si>
  <si>
    <t xml:space="preserve"> 101.59 km/h</t>
  </si>
  <si>
    <t xml:space="preserve">  93.53 km/h</t>
  </si>
  <si>
    <t xml:space="preserve">  82.43 km/h</t>
  </si>
  <si>
    <t xml:space="preserve"> 5.96 km</t>
  </si>
  <si>
    <t xml:space="preserve">  1 Gross/Mōlder</t>
  </si>
  <si>
    <t xml:space="preserve">  2 Tänak/Järveoja</t>
  </si>
  <si>
    <t xml:space="preserve"> 16 Arshanskiy/Soskin</t>
  </si>
  <si>
    <t xml:space="preserve"> 33 Sultanjants/Oja</t>
  </si>
  <si>
    <t xml:space="preserve"> 18 Siniorg/Arnek</t>
  </si>
  <si>
    <t xml:space="preserve"> 22 Rohtmets/Rohtmets</t>
  </si>
  <si>
    <t xml:space="preserve"> 23 Laipaik/Suvemaa</t>
  </si>
  <si>
    <t xml:space="preserve"> 29 Soe/Pihlas</t>
  </si>
  <si>
    <t xml:space="preserve"> 63 Pints/Otsing</t>
  </si>
  <si>
    <t xml:space="preserve"> 66 Laadre/Pilden</t>
  </si>
  <si>
    <t>SS2</t>
  </si>
  <si>
    <t>Karkuse2</t>
  </si>
  <si>
    <t xml:space="preserve"> 113.76 km/h</t>
  </si>
  <si>
    <t xml:space="preserve"> 112.45 km/h</t>
  </si>
  <si>
    <t xml:space="preserve"> 107.28 km/h</t>
  </si>
  <si>
    <t xml:space="preserve"> 103.10 km/h</t>
  </si>
  <si>
    <t xml:space="preserve"> 101.88 km/h</t>
  </si>
  <si>
    <t xml:space="preserve"> 104.92 km/h</t>
  </si>
  <si>
    <t xml:space="preserve"> 103.20 km/h</t>
  </si>
  <si>
    <t xml:space="preserve">  95.70 km/h</t>
  </si>
  <si>
    <t xml:space="preserve">  82.81 km/h</t>
  </si>
  <si>
    <t xml:space="preserve">  4 Kōrge/Pints</t>
  </si>
  <si>
    <t xml:space="preserve"> 12 Lotvinov/Shevtsov</t>
  </si>
  <si>
    <t xml:space="preserve"> 58 Jalakas/Laipaik</t>
  </si>
  <si>
    <t>SS3</t>
  </si>
  <si>
    <t>Rakvere1</t>
  </si>
  <si>
    <t xml:space="preserve">  85.52 km/h</t>
  </si>
  <si>
    <t xml:space="preserve">  82.27 km/h</t>
  </si>
  <si>
    <t xml:space="preserve">  78.67 km/h</t>
  </si>
  <si>
    <t xml:space="preserve">  75.88 km/h</t>
  </si>
  <si>
    <t xml:space="preserve">  76.18 km/h</t>
  </si>
  <si>
    <t xml:space="preserve">  77.23 km/h</t>
  </si>
  <si>
    <t xml:space="preserve">  77.93 km/h</t>
  </si>
  <si>
    <t xml:space="preserve">  75.96 km/h</t>
  </si>
  <si>
    <t xml:space="preserve">  67.90 km/h</t>
  </si>
  <si>
    <t xml:space="preserve">  59.25 km/h</t>
  </si>
  <si>
    <t xml:space="preserve"> 4.34 km</t>
  </si>
  <si>
    <t xml:space="preserve"> 31 Subi/Sepp</t>
  </si>
  <si>
    <t xml:space="preserve"> 67 Vilu/Markson</t>
  </si>
  <si>
    <t>SS4</t>
  </si>
  <si>
    <t>Rakvere2</t>
  </si>
  <si>
    <t xml:space="preserve">  86.85 km/h</t>
  </si>
  <si>
    <t xml:space="preserve">  82.06 km/h</t>
  </si>
  <si>
    <t xml:space="preserve">  79.47 km/h</t>
  </si>
  <si>
    <t xml:space="preserve">  70.47 km/h</t>
  </si>
  <si>
    <t xml:space="preserve">  77.27 km/h</t>
  </si>
  <si>
    <t xml:space="preserve">  77.65 km/h</t>
  </si>
  <si>
    <t xml:space="preserve">  78.16 km/h</t>
  </si>
  <si>
    <t xml:space="preserve">  72.70 km/h</t>
  </si>
  <si>
    <t xml:space="preserve">  69.38 km/h</t>
  </si>
  <si>
    <t xml:space="preserve">  59.47 km/h</t>
  </si>
  <si>
    <t xml:space="preserve">  3 Lukyanuk/Arnautov</t>
  </si>
  <si>
    <t xml:space="preserve"> 39/5</t>
  </si>
  <si>
    <t xml:space="preserve"> 40/2</t>
  </si>
  <si>
    <t xml:space="preserve"> 41/6</t>
  </si>
  <si>
    <t xml:space="preserve"> 42/3</t>
  </si>
  <si>
    <t xml:space="preserve"> 43/7</t>
  </si>
  <si>
    <t xml:space="preserve"> 44/1</t>
  </si>
  <si>
    <t xml:space="preserve"> 45/4</t>
  </si>
  <si>
    <t xml:space="preserve"> 0.20</t>
  </si>
  <si>
    <t>15.18,1</t>
  </si>
  <si>
    <t>+ 2.55,1</t>
  </si>
  <si>
    <t>2 min. late</t>
  </si>
  <si>
    <t>0.20</t>
  </si>
  <si>
    <t xml:space="preserve"> 47</t>
  </si>
  <si>
    <t xml:space="preserve">  14</t>
  </si>
  <si>
    <t>GEARBOX</t>
  </si>
  <si>
    <t>SS5S</t>
  </si>
  <si>
    <t xml:space="preserve">  24</t>
  </si>
  <si>
    <t xml:space="preserve">  28</t>
  </si>
  <si>
    <t>ELECTRICITY</t>
  </si>
  <si>
    <t>TC4E</t>
  </si>
  <si>
    <t xml:space="preserve">  31</t>
  </si>
  <si>
    <t>AXLE</t>
  </si>
  <si>
    <t xml:space="preserve">  34</t>
  </si>
  <si>
    <t xml:space="preserve">  51</t>
  </si>
  <si>
    <t xml:space="preserve">  65</t>
  </si>
  <si>
    <t xml:space="preserve">  69</t>
  </si>
  <si>
    <t xml:space="preserve"> 7.31,7</t>
  </si>
  <si>
    <t xml:space="preserve"> 3.07,5</t>
  </si>
  <si>
    <t xml:space="preserve"> 9.08,5</t>
  </si>
  <si>
    <t xml:space="preserve"> 7.29,5</t>
  </si>
  <si>
    <t xml:space="preserve"> 9.11,0</t>
  </si>
  <si>
    <t xml:space="preserve"> 7.39,9</t>
  </si>
  <si>
    <t xml:space="preserve"> 3.11,6</t>
  </si>
  <si>
    <t xml:space="preserve"> 9.13,3</t>
  </si>
  <si>
    <t xml:space="preserve"> 7.39,7</t>
  </si>
  <si>
    <t xml:space="preserve"> 9.18,0</t>
  </si>
  <si>
    <t xml:space="preserve"> 7.35,6</t>
  </si>
  <si>
    <t xml:space="preserve"> 3.14,6</t>
  </si>
  <si>
    <t xml:space="preserve"> 9.16,6</t>
  </si>
  <si>
    <t xml:space="preserve"> 9.28,0</t>
  </si>
  <si>
    <t xml:space="preserve"> 7.53,3</t>
  </si>
  <si>
    <t xml:space="preserve"> 9.31,2</t>
  </si>
  <si>
    <t xml:space="preserve"> 7.50,0</t>
  </si>
  <si>
    <t xml:space="preserve"> 9.29,6</t>
  </si>
  <si>
    <t xml:space="preserve">  10/8</t>
  </si>
  <si>
    <t xml:space="preserve"> 7.57,6</t>
  </si>
  <si>
    <t xml:space="preserve"> 9.42,9</t>
  </si>
  <si>
    <t xml:space="preserve"> 8.04,4</t>
  </si>
  <si>
    <t xml:space="preserve"> 9.46,0</t>
  </si>
  <si>
    <t xml:space="preserve">  10/1</t>
  </si>
  <si>
    <t>59.59,9</t>
  </si>
  <si>
    <t xml:space="preserve">  11/2</t>
  </si>
  <si>
    <t xml:space="preserve">  12/9</t>
  </si>
  <si>
    <t xml:space="preserve"> 7.51,0</t>
  </si>
  <si>
    <t xml:space="preserve"> 3.15,8</t>
  </si>
  <si>
    <t xml:space="preserve"> 9.31,4</t>
  </si>
  <si>
    <t xml:space="preserve"> 8.03,5</t>
  </si>
  <si>
    <t xml:space="preserve"> 9.52,3</t>
  </si>
  <si>
    <t xml:space="preserve"> 8.12,6</t>
  </si>
  <si>
    <t xml:space="preserve"> 3.24,0</t>
  </si>
  <si>
    <t xml:space="preserve"> 9.50,7</t>
  </si>
  <si>
    <t xml:space="preserve">  15/11</t>
  </si>
  <si>
    <t xml:space="preserve">  14/12</t>
  </si>
  <si>
    <t xml:space="preserve"> 8.27,2</t>
  </si>
  <si>
    <t xml:space="preserve"> 3.24,6</t>
  </si>
  <si>
    <t xml:space="preserve"> 9.47,7</t>
  </si>
  <si>
    <t xml:space="preserve">  19/12</t>
  </si>
  <si>
    <t xml:space="preserve"> 8.13,8</t>
  </si>
  <si>
    <t xml:space="preserve"> 3.20,9</t>
  </si>
  <si>
    <t xml:space="preserve"> 9.57,3</t>
  </si>
  <si>
    <t xml:space="preserve">  13/3</t>
  </si>
  <si>
    <t xml:space="preserve"> 8.23,3</t>
  </si>
  <si>
    <t>10.17,8</t>
  </si>
  <si>
    <t xml:space="preserve">  16/2</t>
  </si>
  <si>
    <t xml:space="preserve">  18/2</t>
  </si>
  <si>
    <t xml:space="preserve">  21/2</t>
  </si>
  <si>
    <t xml:space="preserve"> 8.38,2</t>
  </si>
  <si>
    <t xml:space="preserve"> 3.26,3</t>
  </si>
  <si>
    <t>10.11,3</t>
  </si>
  <si>
    <t xml:space="preserve">  24/5</t>
  </si>
  <si>
    <t xml:space="preserve">  17/4</t>
  </si>
  <si>
    <t xml:space="preserve"> 8.29,5</t>
  </si>
  <si>
    <t>10.17,2</t>
  </si>
  <si>
    <t xml:space="preserve"> 8.36,9</t>
  </si>
  <si>
    <t>10.28,4</t>
  </si>
  <si>
    <t xml:space="preserve">  22/5</t>
  </si>
  <si>
    <t xml:space="preserve"> 8.38,9</t>
  </si>
  <si>
    <t xml:space="preserve"> 3.30,7</t>
  </si>
  <si>
    <t>10.47,1</t>
  </si>
  <si>
    <t xml:space="preserve"> 8.25,2</t>
  </si>
  <si>
    <t>10.14,1</t>
  </si>
  <si>
    <t xml:space="preserve"> 0.10</t>
  </si>
  <si>
    <t xml:space="preserve">  17/1</t>
  </si>
  <si>
    <t xml:space="preserve"> 8.35,9</t>
  </si>
  <si>
    <t xml:space="preserve"> 3.33,0</t>
  </si>
  <si>
    <t>10.43,8</t>
  </si>
  <si>
    <t xml:space="preserve"> 8.36,4</t>
  </si>
  <si>
    <t>10.37,4</t>
  </si>
  <si>
    <t xml:space="preserve"> 9.06,4</t>
  </si>
  <si>
    <t xml:space="preserve"> 3.36,5</t>
  </si>
  <si>
    <t>10.14,5</t>
  </si>
  <si>
    <t xml:space="preserve"> 25/1</t>
  </si>
  <si>
    <t xml:space="preserve"> 9.28,6</t>
  </si>
  <si>
    <t xml:space="preserve"> 4.21,3</t>
  </si>
  <si>
    <t>12.25,4</t>
  </si>
  <si>
    <t xml:space="preserve"> 8.27,0</t>
  </si>
  <si>
    <t xml:space="preserve"> 3.31,4</t>
  </si>
  <si>
    <t>22.04,1</t>
  </si>
  <si>
    <t xml:space="preserve">  20/1</t>
  </si>
  <si>
    <t xml:space="preserve"> 3.22,4</t>
  </si>
  <si>
    <t xml:space="preserve"> 9.44,9</t>
  </si>
  <si>
    <t xml:space="preserve">  14/10</t>
  </si>
  <si>
    <t>1 min. late</t>
  </si>
  <si>
    <t xml:space="preserve"> 23</t>
  </si>
  <si>
    <t>TC6</t>
  </si>
  <si>
    <t>3 min. late</t>
  </si>
  <si>
    <t xml:space="preserve"> 0.30</t>
  </si>
  <si>
    <t xml:space="preserve"> 17/1</t>
  </si>
  <si>
    <t xml:space="preserve">  24/13</t>
  </si>
  <si>
    <t xml:space="preserve">  27/2</t>
  </si>
  <si>
    <t xml:space="preserve">  24/4</t>
  </si>
  <si>
    <t xml:space="preserve">  32/1</t>
  </si>
  <si>
    <t xml:space="preserve"> 8.34,2</t>
  </si>
  <si>
    <t>10.16,9</t>
  </si>
  <si>
    <t xml:space="preserve">  21/13</t>
  </si>
  <si>
    <t xml:space="preserve">  20/13</t>
  </si>
  <si>
    <t xml:space="preserve">  26/14</t>
  </si>
  <si>
    <t xml:space="preserve"> 8.39,9</t>
  </si>
  <si>
    <t xml:space="preserve"> 3.28,7</t>
  </si>
  <si>
    <t>10.40,2</t>
  </si>
  <si>
    <t xml:space="preserve">  29/1</t>
  </si>
  <si>
    <t xml:space="preserve"> 26/2</t>
  </si>
  <si>
    <t xml:space="preserve"> 8.43,3</t>
  </si>
  <si>
    <t xml:space="preserve"> 3.44,9</t>
  </si>
  <si>
    <t>10.42,7</t>
  </si>
  <si>
    <t xml:space="preserve"> 9.00,5</t>
  </si>
  <si>
    <t xml:space="preserve"> 3.38,6</t>
  </si>
  <si>
    <t>10.24,5</t>
  </si>
  <si>
    <t xml:space="preserve">  23/3</t>
  </si>
  <si>
    <t xml:space="preserve"> 9.06,2</t>
  </si>
  <si>
    <t xml:space="preserve"> 3.40,4</t>
  </si>
  <si>
    <t>10.37,8</t>
  </si>
  <si>
    <t xml:space="preserve"> 8.48,8</t>
  </si>
  <si>
    <t>10.39,0</t>
  </si>
  <si>
    <t xml:space="preserve">  28/4</t>
  </si>
  <si>
    <t xml:space="preserve"> 9.10,8</t>
  </si>
  <si>
    <t>10.49,9</t>
  </si>
  <si>
    <t xml:space="preserve">  34/3</t>
  </si>
  <si>
    <t xml:space="preserve"> 9.17,6</t>
  </si>
  <si>
    <t>10.49,6</t>
  </si>
  <si>
    <t xml:space="preserve">  33/2</t>
  </si>
  <si>
    <t xml:space="preserve"> 9.18,1</t>
  </si>
  <si>
    <t xml:space="preserve"> 3.45,7</t>
  </si>
  <si>
    <t>10.51,5</t>
  </si>
  <si>
    <t xml:space="preserve"> 9.18,7</t>
  </si>
  <si>
    <t xml:space="preserve"> 3.48,4</t>
  </si>
  <si>
    <t>11.00,7</t>
  </si>
  <si>
    <t xml:space="preserve"> 9.31,5</t>
  </si>
  <si>
    <t xml:space="preserve"> 3.57,2</t>
  </si>
  <si>
    <t>10.56,6</t>
  </si>
  <si>
    <t xml:space="preserve"> 8.54,0</t>
  </si>
  <si>
    <t>12.17,5</t>
  </si>
  <si>
    <t xml:space="preserve">  34/2</t>
  </si>
  <si>
    <t xml:space="preserve">  44/2</t>
  </si>
  <si>
    <t>10.02,5</t>
  </si>
  <si>
    <t xml:space="preserve"> 3.54,7</t>
  </si>
  <si>
    <t>11.25,7</t>
  </si>
  <si>
    <t xml:space="preserve"> 9.23,8</t>
  </si>
  <si>
    <t xml:space="preserve"> 4.00,5</t>
  </si>
  <si>
    <t>11.56,1</t>
  </si>
  <si>
    <t xml:space="preserve"> 9.39,2</t>
  </si>
  <si>
    <t xml:space="preserve"> 4.13,8</t>
  </si>
  <si>
    <t>11.19,2</t>
  </si>
  <si>
    <t xml:space="preserve"> 9.34,1</t>
  </si>
  <si>
    <t xml:space="preserve"> 4.05,5</t>
  </si>
  <si>
    <t>11.40,9</t>
  </si>
  <si>
    <t xml:space="preserve"> 9.01,3</t>
  </si>
  <si>
    <t xml:space="preserve"> 3.29,0</t>
  </si>
  <si>
    <t>22.04,2</t>
  </si>
  <si>
    <t xml:space="preserve">  47/3</t>
  </si>
  <si>
    <t>11.07,4</t>
  </si>
  <si>
    <t xml:space="preserve"> 4.42,5</t>
  </si>
  <si>
    <t>19.22,6</t>
  </si>
  <si>
    <t xml:space="preserve">  46/1</t>
  </si>
  <si>
    <t xml:space="preserve"> 9.19,2</t>
  </si>
  <si>
    <t xml:space="preserve"> 3.51,1</t>
  </si>
  <si>
    <t>11.01,7</t>
  </si>
  <si>
    <t xml:space="preserve">  40/6</t>
  </si>
  <si>
    <t xml:space="preserve"> 3.36,1</t>
  </si>
  <si>
    <t>10.34,0</t>
  </si>
  <si>
    <t xml:space="preserve"> 6.50</t>
  </si>
  <si>
    <t xml:space="preserve">  25/4</t>
  </si>
  <si>
    <t xml:space="preserve">   9/7</t>
  </si>
  <si>
    <t xml:space="preserve">  16/11</t>
  </si>
  <si>
    <t xml:space="preserve">  17/12</t>
  </si>
  <si>
    <t xml:space="preserve">  26/5</t>
  </si>
  <si>
    <t xml:space="preserve">  31/14</t>
  </si>
  <si>
    <t xml:space="preserve">  24/14</t>
  </si>
  <si>
    <t xml:space="preserve">  28/13</t>
  </si>
  <si>
    <t xml:space="preserve">  28/2</t>
  </si>
  <si>
    <t xml:space="preserve">  32/3</t>
  </si>
  <si>
    <t xml:space="preserve">  34/4</t>
  </si>
  <si>
    <t xml:space="preserve">  36/7</t>
  </si>
  <si>
    <t xml:space="preserve">  37/3</t>
  </si>
  <si>
    <t xml:space="preserve">  40/8</t>
  </si>
  <si>
    <t xml:space="preserve">  39/7</t>
  </si>
  <si>
    <t xml:space="preserve">  38/5</t>
  </si>
  <si>
    <t xml:space="preserve">  46/2</t>
  </si>
  <si>
    <t xml:space="preserve">  37/1</t>
  </si>
  <si>
    <t xml:space="preserve"> 9.22,1</t>
  </si>
  <si>
    <t>10.56,1</t>
  </si>
  <si>
    <t xml:space="preserve">  43/6</t>
  </si>
  <si>
    <t xml:space="preserve">  31/2</t>
  </si>
  <si>
    <t xml:space="preserve">  36/2</t>
  </si>
  <si>
    <t xml:space="preserve">  50/4</t>
  </si>
  <si>
    <t xml:space="preserve">  49/7</t>
  </si>
  <si>
    <t xml:space="preserve">  45/7</t>
  </si>
  <si>
    <t xml:space="preserve">  41/6</t>
  </si>
  <si>
    <t xml:space="preserve">  44/1</t>
  </si>
  <si>
    <t xml:space="preserve">  47/2</t>
  </si>
  <si>
    <t xml:space="preserve">  48/4</t>
  </si>
  <si>
    <t xml:space="preserve">  40/2</t>
  </si>
  <si>
    <t xml:space="preserve">  47/7</t>
  </si>
  <si>
    <t xml:space="preserve">  20/3</t>
  </si>
  <si>
    <t xml:space="preserve">  51/1</t>
  </si>
  <si>
    <t xml:space="preserve">  42/6</t>
  </si>
  <si>
    <t xml:space="preserve">  44/6</t>
  </si>
  <si>
    <t xml:space="preserve">  52/4</t>
  </si>
  <si>
    <t xml:space="preserve"> 9.17,9</t>
  </si>
  <si>
    <t>TRANSMISSION</t>
  </si>
  <si>
    <t>10.35,9</t>
  </si>
  <si>
    <t xml:space="preserve"> 5.03,9</t>
  </si>
  <si>
    <t xml:space="preserve">  52/2</t>
  </si>
  <si>
    <t xml:space="preserve"> 9.05,8</t>
  </si>
  <si>
    <t xml:space="preserve"> 3.45,8</t>
  </si>
  <si>
    <t xml:space="preserve"> 8.34,3</t>
  </si>
  <si>
    <t xml:space="preserve">   8/1</t>
  </si>
  <si>
    <t>EARBOX</t>
  </si>
  <si>
    <t>BROKEN WHEEL</t>
  </si>
  <si>
    <t xml:space="preserve"> 66</t>
  </si>
  <si>
    <t xml:space="preserve"> 69</t>
  </si>
  <si>
    <t>41 min. late</t>
  </si>
  <si>
    <t>SS5</t>
  </si>
  <si>
    <t>Sonda</t>
  </si>
  <si>
    <t xml:space="preserve"> 119.47 km/h</t>
  </si>
  <si>
    <t xml:space="preserve"> 120.05 km/h</t>
  </si>
  <si>
    <t xml:space="preserve"> 111.61 km/h</t>
  </si>
  <si>
    <t xml:space="preserve"> 104.60 km/h</t>
  </si>
  <si>
    <t xml:space="preserve"> 106.82 km/h</t>
  </si>
  <si>
    <t xml:space="preserve"> 106.44 km/h</t>
  </si>
  <si>
    <t xml:space="preserve"> 104.93 km/h</t>
  </si>
  <si>
    <t xml:space="preserve"> 104.00 km/h</t>
  </si>
  <si>
    <t xml:space="preserve">  95.71 km/h</t>
  </si>
  <si>
    <t xml:space="preserve">  84.86 km/h</t>
  </si>
  <si>
    <t>14.99 km</t>
  </si>
  <si>
    <t xml:space="preserve"> 32 Vask/Tatrik</t>
  </si>
  <si>
    <t>SS6</t>
  </si>
  <si>
    <t>Uljaste</t>
  </si>
  <si>
    <t xml:space="preserve"> 143.04 km/h</t>
  </si>
  <si>
    <t xml:space="preserve"> 139.98 km/h</t>
  </si>
  <si>
    <t xml:space="preserve"> 135.11 km/h</t>
  </si>
  <si>
    <t xml:space="preserve"> 125.92 km/h</t>
  </si>
  <si>
    <t xml:space="preserve"> 127.47 km/h</t>
  </si>
  <si>
    <t xml:space="preserve"> 126.87 km/h</t>
  </si>
  <si>
    <t xml:space="preserve"> 136.56 km/h</t>
  </si>
  <si>
    <t xml:space="preserve"> 127.29 km/h</t>
  </si>
  <si>
    <t xml:space="preserve"> 113.07 km/h</t>
  </si>
  <si>
    <t xml:space="preserve">  94.94 km/h</t>
  </si>
  <si>
    <t xml:space="preserve"> 7.45 km</t>
  </si>
  <si>
    <t>SS7</t>
  </si>
  <si>
    <t>Vinni1</t>
  </si>
  <si>
    <t xml:space="preserve">  97.79 km/h</t>
  </si>
  <si>
    <t xml:space="preserve">  97.35 km/h</t>
  </si>
  <si>
    <t xml:space="preserve">  91.54 km/h</t>
  </si>
  <si>
    <t xml:space="preserve">  83.32 km/h</t>
  </si>
  <si>
    <t xml:space="preserve">  87.35 km/h</t>
  </si>
  <si>
    <t xml:space="preserve">  87.29 km/h</t>
  </si>
  <si>
    <t xml:space="preserve">  83.79 km/h</t>
  </si>
  <si>
    <t xml:space="preserve">  82.89 km/h</t>
  </si>
  <si>
    <t xml:space="preserve">  81.69 km/h</t>
  </si>
  <si>
    <t xml:space="preserve">  46.14 km/h</t>
  </si>
  <si>
    <t>14.90 km</t>
  </si>
  <si>
    <t xml:space="preserve"> 26 Uustulnd/Kuusk</t>
  </si>
  <si>
    <t xml:space="preserve"> 48 Nikonchuk/Potesov</t>
  </si>
  <si>
    <t xml:space="preserve"> 8.55,0</t>
  </si>
  <si>
    <t xml:space="preserve"> 5.48,9</t>
  </si>
  <si>
    <t xml:space="preserve"> 6.39,9</t>
  </si>
  <si>
    <t xml:space="preserve"> 9.03,9</t>
  </si>
  <si>
    <t xml:space="preserve"> 5.50,1</t>
  </si>
  <si>
    <t xml:space="preserve"> 6.40,7</t>
  </si>
  <si>
    <t xml:space="preserve"> 9.11,9</t>
  </si>
  <si>
    <t xml:space="preserve"> 5.49,1</t>
  </si>
  <si>
    <t xml:space="preserve"> 6.44,4</t>
  </si>
  <si>
    <t xml:space="preserve"> 9.11,3</t>
  </si>
  <si>
    <t xml:space="preserve"> 5.52,9</t>
  </si>
  <si>
    <t xml:space="preserve"> 6.42,7</t>
  </si>
  <si>
    <t xml:space="preserve"> 9.25,8</t>
  </si>
  <si>
    <t xml:space="preserve"> 6.05,9</t>
  </si>
  <si>
    <t xml:space="preserve"> 6.48,3</t>
  </si>
  <si>
    <t xml:space="preserve"> 9.25,0</t>
  </si>
  <si>
    <t xml:space="preserve"> 6.08,9</t>
  </si>
  <si>
    <t xml:space="preserve"> 6.49,3</t>
  </si>
  <si>
    <t xml:space="preserve"> 9.29,1</t>
  </si>
  <si>
    <t xml:space="preserve"> 6.09,4</t>
  </si>
  <si>
    <t xml:space="preserve"> 6.51,6</t>
  </si>
  <si>
    <t xml:space="preserve">  8/1</t>
  </si>
  <si>
    <t xml:space="preserve"> 9.32,5</t>
  </si>
  <si>
    <t xml:space="preserve"> 6.18,7</t>
  </si>
  <si>
    <t xml:space="preserve"> 7.26,6</t>
  </si>
  <si>
    <t>10.01,9</t>
  </si>
  <si>
    <t xml:space="preserve"> 6.52,5</t>
  </si>
  <si>
    <t xml:space="preserve"> 7.18,8</t>
  </si>
  <si>
    <t xml:space="preserve"> 9.40,1</t>
  </si>
  <si>
    <t xml:space="preserve"> 6.26,7</t>
  </si>
  <si>
    <t>10.47,9</t>
  </si>
  <si>
    <t xml:space="preserve"> 11/2</t>
  </si>
  <si>
    <t>14.07,9</t>
  </si>
  <si>
    <t xml:space="preserve"> 6.18,2</t>
  </si>
  <si>
    <t xml:space="preserve"> 7.03,8</t>
  </si>
  <si>
    <t xml:space="preserve"> 9.42,6</t>
  </si>
  <si>
    <t xml:space="preserve"> 6.26,6</t>
  </si>
  <si>
    <t>12.21,1</t>
  </si>
  <si>
    <t xml:space="preserve"> 9.40,8</t>
  </si>
  <si>
    <t xml:space="preserve"> 6.23,6</t>
  </si>
  <si>
    <t xml:space="preserve"> 7.06,2</t>
  </si>
  <si>
    <t>10.04,4</t>
  </si>
  <si>
    <t xml:space="preserve"> 6.50,9</t>
  </si>
  <si>
    <t>12.07,6</t>
  </si>
  <si>
    <t>SUSPENSION</t>
  </si>
  <si>
    <t>CLUTCH</t>
  </si>
  <si>
    <t xml:space="preserve"> 9.47,4</t>
  </si>
  <si>
    <t xml:space="preserve"> 6.25,7</t>
  </si>
  <si>
    <t xml:space="preserve"> 7.07,6</t>
  </si>
  <si>
    <t xml:space="preserve">  11/3</t>
  </si>
  <si>
    <t xml:space="preserve"> 10/3</t>
  </si>
  <si>
    <t xml:space="preserve"> 9.55,1</t>
  </si>
  <si>
    <t xml:space="preserve"> 6.36,0</t>
  </si>
  <si>
    <t xml:space="preserve"> 7.12,0</t>
  </si>
  <si>
    <t xml:space="preserve"> 12/1</t>
  </si>
  <si>
    <t>10.06,3</t>
  </si>
  <si>
    <t xml:space="preserve"> 6.34,1</t>
  </si>
  <si>
    <t xml:space="preserve"> 7.25,7</t>
  </si>
  <si>
    <t xml:space="preserve"> 13/7</t>
  </si>
  <si>
    <t>10.09,2</t>
  </si>
  <si>
    <t xml:space="preserve"> 6.44,8</t>
  </si>
  <si>
    <t xml:space="preserve"> 7.21,1</t>
  </si>
  <si>
    <t xml:space="preserve">  17/10</t>
  </si>
  <si>
    <t xml:space="preserve">  14/8</t>
  </si>
  <si>
    <t xml:space="preserve"> 14/8</t>
  </si>
  <si>
    <t>10.21,9</t>
  </si>
  <si>
    <t xml:space="preserve"> 7.31,2</t>
  </si>
  <si>
    <t xml:space="preserve">  18/11</t>
  </si>
  <si>
    <t>10.24,9</t>
  </si>
  <si>
    <t xml:space="preserve"> 6.57,1</t>
  </si>
  <si>
    <t xml:space="preserve"> 7.28,4</t>
  </si>
  <si>
    <t xml:space="preserve">  27/5</t>
  </si>
  <si>
    <t>10.28,2</t>
  </si>
  <si>
    <t xml:space="preserve"> 6.51,7</t>
  </si>
  <si>
    <t xml:space="preserve"> 7.33,9</t>
  </si>
  <si>
    <t>10.31,9</t>
  </si>
  <si>
    <t xml:space="preserve"> 7.00,1</t>
  </si>
  <si>
    <t xml:space="preserve"> 7.24,3</t>
  </si>
  <si>
    <t xml:space="preserve"> 20/3</t>
  </si>
  <si>
    <t>10.22,1</t>
  </si>
  <si>
    <t xml:space="preserve"> 6.57,5</t>
  </si>
  <si>
    <t xml:space="preserve"> 7.34,4</t>
  </si>
  <si>
    <t xml:space="preserve">  21/4</t>
  </si>
  <si>
    <t>10.24,1</t>
  </si>
  <si>
    <t xml:space="preserve"> 7.03,9</t>
  </si>
  <si>
    <t xml:space="preserve"> 7.53,7</t>
  </si>
  <si>
    <t>10.32,7</t>
  </si>
  <si>
    <t xml:space="preserve"> 7.06,3</t>
  </si>
  <si>
    <t xml:space="preserve"> 7.35,8</t>
  </si>
  <si>
    <t>10.07,1</t>
  </si>
  <si>
    <t xml:space="preserve"> 6.41,2</t>
  </si>
  <si>
    <t xml:space="preserve"> 7.16,4</t>
  </si>
  <si>
    <t xml:space="preserve">  20/9</t>
  </si>
  <si>
    <t xml:space="preserve">  31/10</t>
  </si>
  <si>
    <t xml:space="preserve">  24/6</t>
  </si>
  <si>
    <t xml:space="preserve"> 21/4</t>
  </si>
  <si>
    <t>10.25,1</t>
  </si>
  <si>
    <t xml:space="preserve"> 6.53,7</t>
  </si>
  <si>
    <t xml:space="preserve"> 7.30,6</t>
  </si>
  <si>
    <t xml:space="preserve"> 22/10</t>
  </si>
  <si>
    <t xml:space="preserve"> 23/5</t>
  </si>
  <si>
    <t>10.47,0</t>
  </si>
  <si>
    <t xml:space="preserve"> 7.41,7</t>
  </si>
  <si>
    <t xml:space="preserve"> 7.59,2</t>
  </si>
  <si>
    <t>11.05,9</t>
  </si>
  <si>
    <t xml:space="preserve"> 8.08,0</t>
  </si>
  <si>
    <t xml:space="preserve"> 8.34,8</t>
  </si>
  <si>
    <t>11.16,6</t>
  </si>
  <si>
    <t xml:space="preserve"> 7.35,2</t>
  </si>
  <si>
    <t xml:space="preserve"> 8.09,8</t>
  </si>
  <si>
    <t xml:space="preserve"> 28/2</t>
  </si>
  <si>
    <t>11.16,7</t>
  </si>
  <si>
    <t xml:space="preserve"> 7.39,1</t>
  </si>
  <si>
    <t xml:space="preserve"> 8.12,4</t>
  </si>
  <si>
    <t xml:space="preserve">  30/1</t>
  </si>
  <si>
    <t xml:space="preserve"> 29/6</t>
  </si>
  <si>
    <t xml:space="preserve"> 30/11</t>
  </si>
  <si>
    <t xml:space="preserve"> 31/5</t>
  </si>
  <si>
    <t>11.04,8</t>
  </si>
  <si>
    <t xml:space="preserve"> 7.23,3</t>
  </si>
  <si>
    <t xml:space="preserve"> 7.56,0</t>
  </si>
  <si>
    <t xml:space="preserve"> 32/1</t>
  </si>
  <si>
    <t>12.59,0</t>
  </si>
  <si>
    <t xml:space="preserve"> 8.55,2</t>
  </si>
  <si>
    <t xml:space="preserve"> 9.11,7</t>
  </si>
  <si>
    <t xml:space="preserve">  33/1</t>
  </si>
  <si>
    <t xml:space="preserve">  25/14</t>
  </si>
  <si>
    <t xml:space="preserve">  12/10</t>
  </si>
  <si>
    <t xml:space="preserve">  30/7</t>
  </si>
  <si>
    <t xml:space="preserve">  22/3</t>
  </si>
  <si>
    <t xml:space="preserve">  29/6</t>
  </si>
  <si>
    <t xml:space="preserve">  28/6</t>
  </si>
  <si>
    <t xml:space="preserve">  35/1</t>
  </si>
  <si>
    <t xml:space="preserve">  31/5</t>
  </si>
  <si>
    <t xml:space="preserve">  39/1</t>
  </si>
  <si>
    <t xml:space="preserve"> 9.14,5</t>
  </si>
  <si>
    <t xml:space="preserve"> 5.49,4</t>
  </si>
  <si>
    <t xml:space="preserve"> 9.08,0</t>
  </si>
  <si>
    <t>10.00,8</t>
  </si>
  <si>
    <t xml:space="preserve"> 7.19,2</t>
  </si>
  <si>
    <t xml:space="preserve"> 9.23,2</t>
  </si>
  <si>
    <t>WHEEL</t>
  </si>
  <si>
    <t xml:space="preserve"> 9.58,1</t>
  </si>
  <si>
    <t>10.06,1</t>
  </si>
  <si>
    <t>FUEL TANK</t>
  </si>
  <si>
    <t>RADIATOR</t>
  </si>
  <si>
    <t xml:space="preserve"> 57</t>
  </si>
  <si>
    <t>TC7C</t>
  </si>
  <si>
    <t xml:space="preserve">   3</t>
  </si>
  <si>
    <t>SS10S</t>
  </si>
  <si>
    <t xml:space="preserve">   7</t>
  </si>
  <si>
    <t>SS9F</t>
  </si>
  <si>
    <t xml:space="preserve">   9</t>
  </si>
  <si>
    <t>SS9S</t>
  </si>
  <si>
    <t xml:space="preserve">  18</t>
  </si>
  <si>
    <t xml:space="preserve">  23</t>
  </si>
  <si>
    <t xml:space="preserve">  26</t>
  </si>
  <si>
    <t xml:space="preserve">  29</t>
  </si>
  <si>
    <t>SS8S</t>
  </si>
  <si>
    <t xml:space="preserve">  32</t>
  </si>
  <si>
    <t>SS7S</t>
  </si>
  <si>
    <t xml:space="preserve">  38</t>
  </si>
  <si>
    <t xml:space="preserve">  45</t>
  </si>
  <si>
    <t xml:space="preserve">  47</t>
  </si>
  <si>
    <t xml:space="preserve">  48</t>
  </si>
  <si>
    <t>TC7B</t>
  </si>
  <si>
    <t xml:space="preserve">  50</t>
  </si>
  <si>
    <t xml:space="preserve">  53</t>
  </si>
  <si>
    <t>SS8F</t>
  </si>
  <si>
    <t xml:space="preserve">  54</t>
  </si>
  <si>
    <t>SS7F</t>
  </si>
  <si>
    <t xml:space="preserve">  56</t>
  </si>
  <si>
    <t xml:space="preserve">  62</t>
  </si>
  <si>
    <t xml:space="preserve">  63</t>
  </si>
  <si>
    <t xml:space="preserve">  66</t>
  </si>
  <si>
    <t>SS6F</t>
  </si>
  <si>
    <t>Retired</t>
  </si>
  <si>
    <t xml:space="preserve"> 8.13,4</t>
  </si>
  <si>
    <t xml:space="preserve"> 1:01.47,9</t>
  </si>
  <si>
    <t xml:space="preserve"> 8.20,1</t>
  </si>
  <si>
    <t xml:space="preserve"> 1:02.35,9</t>
  </si>
  <si>
    <t>+ 0.48,0</t>
  </si>
  <si>
    <t xml:space="preserve"> 8.28,4</t>
  </si>
  <si>
    <t xml:space="preserve"> 1:03.16,1</t>
  </si>
  <si>
    <t>+ 1.28,2</t>
  </si>
  <si>
    <t xml:space="preserve"> 8.32,9</t>
  </si>
  <si>
    <t xml:space="preserve"> 1:03.29,5</t>
  </si>
  <si>
    <t>+ 1.41,6</t>
  </si>
  <si>
    <t xml:space="preserve"> 8.36,3</t>
  </si>
  <si>
    <t xml:space="preserve"> 1:04.40,0</t>
  </si>
  <si>
    <t>+ 2.52,1</t>
  </si>
  <si>
    <t xml:space="preserve"> 8.42,6</t>
  </si>
  <si>
    <t xml:space="preserve"> 1:05.09,1</t>
  </si>
  <si>
    <t>+ 3.21,2</t>
  </si>
  <si>
    <t xml:space="preserve"> 8.45,7</t>
  </si>
  <si>
    <t xml:space="preserve"> 1:05.29,3</t>
  </si>
  <si>
    <t>+ 3.41,4</t>
  </si>
  <si>
    <t xml:space="preserve"> 8.44,6</t>
  </si>
  <si>
    <t xml:space="preserve"> 1:06.33,1</t>
  </si>
  <si>
    <t xml:space="preserve">   7/1</t>
  </si>
  <si>
    <t>+ 4.45,2</t>
  </si>
  <si>
    <t xml:space="preserve"> 9.01,7</t>
  </si>
  <si>
    <t xml:space="preserve"> 1:08.56,6</t>
  </si>
  <si>
    <t>+ 7.08,7</t>
  </si>
  <si>
    <t xml:space="preserve"> 8.49,7</t>
  </si>
  <si>
    <t xml:space="preserve"> 1:10.47,6</t>
  </si>
  <si>
    <t>+ 8.59,7</t>
  </si>
  <si>
    <t xml:space="preserve"> 8.57,3</t>
  </si>
  <si>
    <t xml:space="preserve"> 1:11.08,5</t>
  </si>
  <si>
    <t>+ 9.20,6</t>
  </si>
  <si>
    <t xml:space="preserve"> 8.53,7</t>
  </si>
  <si>
    <t xml:space="preserve"> 0.40</t>
  </si>
  <si>
    <t xml:space="preserve"> 1:13.07,6</t>
  </si>
  <si>
    <t>+11.19,7</t>
  </si>
  <si>
    <t xml:space="preserve"> 8.45,1</t>
  </si>
  <si>
    <t xml:space="preserve"> 1:21.24,7</t>
  </si>
  <si>
    <t xml:space="preserve">   8/6</t>
  </si>
  <si>
    <t>+19.36,8</t>
  </si>
  <si>
    <t xml:space="preserve"> 9.37,3</t>
  </si>
  <si>
    <t xml:space="preserve"> 1:08.15,8</t>
  </si>
  <si>
    <t>+ 6.27,9</t>
  </si>
  <si>
    <t xml:space="preserve"> 1:08.53,4</t>
  </si>
  <si>
    <t>+ 7.05,5</t>
  </si>
  <si>
    <t xml:space="preserve"> 9.03,4</t>
  </si>
  <si>
    <t xml:space="preserve"> 1:09.35,0</t>
  </si>
  <si>
    <t>+ 7.47,1</t>
  </si>
  <si>
    <t xml:space="preserve"> 9.14,0</t>
  </si>
  <si>
    <t xml:space="preserve"> 1:10.33,5</t>
  </si>
  <si>
    <t>+ 8.45,6</t>
  </si>
  <si>
    <t xml:space="preserve"> 15/9</t>
  </si>
  <si>
    <t xml:space="preserve"> 9.16,3</t>
  </si>
  <si>
    <t xml:space="preserve"> 1:11.06,7</t>
  </si>
  <si>
    <t>+ 9.18,8</t>
  </si>
  <si>
    <t xml:space="preserve"> 16/4</t>
  </si>
  <si>
    <t xml:space="preserve"> 9.34,8</t>
  </si>
  <si>
    <t xml:space="preserve"> 1:11.31,8</t>
  </si>
  <si>
    <t>+ 9.43,9</t>
  </si>
  <si>
    <t xml:space="preserve"> 9.30,0</t>
  </si>
  <si>
    <t xml:space="preserve"> 1:12.08,4</t>
  </si>
  <si>
    <t xml:space="preserve">  22/6</t>
  </si>
  <si>
    <t>+10.20,5</t>
  </si>
  <si>
    <t xml:space="preserve"> 1:12.08,7</t>
  </si>
  <si>
    <t>+10.20,8</t>
  </si>
  <si>
    <t xml:space="preserve"> 1:12.13,8</t>
  </si>
  <si>
    <t>+10.25,9</t>
  </si>
  <si>
    <t xml:space="preserve"> 9.19,6</t>
  </si>
  <si>
    <t xml:space="preserve"> 1:12.26,7</t>
  </si>
  <si>
    <t>+10.38,8</t>
  </si>
  <si>
    <t xml:space="preserve"> 9.17,4</t>
  </si>
  <si>
    <t xml:space="preserve"> 1:13.39,3</t>
  </si>
  <si>
    <t>+11.51,4</t>
  </si>
  <si>
    <t xml:space="preserve"> 9.33,8</t>
  </si>
  <si>
    <t xml:space="preserve"> 1:14.40,1</t>
  </si>
  <si>
    <t>+12.52,2</t>
  </si>
  <si>
    <t>10.04,0</t>
  </si>
  <si>
    <t xml:space="preserve"> 1:15.54,7</t>
  </si>
  <si>
    <t>+14.06,8</t>
  </si>
  <si>
    <t>10.12,2</t>
  </si>
  <si>
    <t xml:space="preserve"> 1:17.57,2</t>
  </si>
  <si>
    <t>+16.09,3</t>
  </si>
  <si>
    <t>10.22,3</t>
  </si>
  <si>
    <t xml:space="preserve"> 1:18.26,3</t>
  </si>
  <si>
    <t>+16.38,4</t>
  </si>
  <si>
    <t>11.04,7</t>
  </si>
  <si>
    <t xml:space="preserve"> 1:18.33,2</t>
  </si>
  <si>
    <t>+16.45,3</t>
  </si>
  <si>
    <t xml:space="preserve"> 9.10,3</t>
  </si>
  <si>
    <t xml:space="preserve"> 1:21.05,6</t>
  </si>
  <si>
    <t>+19.17,7</t>
  </si>
  <si>
    <t>10.01,7</t>
  </si>
  <si>
    <t xml:space="preserve"> 1:33.56,4</t>
  </si>
  <si>
    <t>+32.08,5</t>
  </si>
  <si>
    <t>11.23,1</t>
  </si>
  <si>
    <t xml:space="preserve"> 1:35.32,7</t>
  </si>
  <si>
    <t>+33.44,8</t>
  </si>
  <si>
    <t>Started   62 /  Finished   32</t>
  </si>
  <si>
    <t xml:space="preserve">   1</t>
  </si>
  <si>
    <t xml:space="preserve">   2</t>
  </si>
  <si>
    <t xml:space="preserve">   4</t>
  </si>
  <si>
    <t xml:space="preserve">   6</t>
  </si>
  <si>
    <t xml:space="preserve">   8</t>
  </si>
  <si>
    <t xml:space="preserve">   5</t>
  </si>
  <si>
    <t xml:space="preserve">  10</t>
  </si>
  <si>
    <t xml:space="preserve">  12</t>
  </si>
  <si>
    <t xml:space="preserve">  21</t>
  </si>
  <si>
    <t xml:space="preserve">  19</t>
  </si>
  <si>
    <t>Started    5 /  Finished    3</t>
  </si>
  <si>
    <t xml:space="preserve">  15</t>
  </si>
  <si>
    <t xml:space="preserve">  42</t>
  </si>
  <si>
    <t>Started   14 /  Finished   11</t>
  </si>
  <si>
    <t>+ 0.40,2</t>
  </si>
  <si>
    <t>+ 0.53,6</t>
  </si>
  <si>
    <t>Started    6 /  Finished    5</t>
  </si>
  <si>
    <t>+ 1.42,7</t>
  </si>
  <si>
    <t>+ 2.20,3</t>
  </si>
  <si>
    <t>Started    1 /  Finished    1</t>
  </si>
  <si>
    <t xml:space="preserve">  33</t>
  </si>
  <si>
    <t>Started    5 /  Finished    1</t>
  </si>
  <si>
    <t xml:space="preserve">  35</t>
  </si>
  <si>
    <t>Started    8 /  Finished    6</t>
  </si>
  <si>
    <t xml:space="preserve">  25</t>
  </si>
  <si>
    <t xml:space="preserve">  57</t>
  </si>
  <si>
    <t>+ 2.33,4</t>
  </si>
  <si>
    <t xml:space="preserve">  36</t>
  </si>
  <si>
    <t>+ 2.33,7</t>
  </si>
  <si>
    <t>Started    8 /  Finished    2</t>
  </si>
  <si>
    <t xml:space="preserve">  52</t>
  </si>
  <si>
    <t xml:space="preserve">  60</t>
  </si>
  <si>
    <t>+ 2.02,5</t>
  </si>
  <si>
    <t>Started    6 /  Finished    2</t>
  </si>
  <si>
    <t xml:space="preserve">  61</t>
  </si>
  <si>
    <t xml:space="preserve">  58</t>
  </si>
  <si>
    <t>+ 0.06,9</t>
  </si>
  <si>
    <t>Started    2 /  Finished    1</t>
  </si>
  <si>
    <t xml:space="preserve">  67</t>
  </si>
  <si>
    <t>2:12.26,1</t>
  </si>
  <si>
    <t xml:space="preserve"> 17</t>
  </si>
  <si>
    <t>TC10C</t>
  </si>
  <si>
    <t>4 min. late</t>
  </si>
  <si>
    <t>Avg.speed of winner  104.68 km/h</t>
  </si>
  <si>
    <t>SS8</t>
  </si>
  <si>
    <t>Vinni2</t>
  </si>
  <si>
    <t xml:space="preserve">  98.62 km/h</t>
  </si>
  <si>
    <t xml:space="preserve">  93.69 km/h</t>
  </si>
  <si>
    <t xml:space="preserve">  85.84 km/h</t>
  </si>
  <si>
    <t xml:space="preserve">  89.68 km/h</t>
  </si>
  <si>
    <t xml:space="preserve">  88.50 km/h</t>
  </si>
  <si>
    <t xml:space="preserve">  88.75 km/h</t>
  </si>
  <si>
    <t xml:space="preserve">  82.91 km/h</t>
  </si>
  <si>
    <t xml:space="preserve">  80.55 km/h</t>
  </si>
  <si>
    <t xml:space="preserve">  68.86 km/h</t>
  </si>
  <si>
    <t xml:space="preserve"> 52 Scherbakov/Panova</t>
  </si>
  <si>
    <t>SS9</t>
  </si>
  <si>
    <t>Sae</t>
  </si>
  <si>
    <t xml:space="preserve"> 119.17 km/h</t>
  </si>
  <si>
    <t xml:space="preserve"> 119.11 km/h</t>
  </si>
  <si>
    <t xml:space="preserve"> 109.94 km/h</t>
  </si>
  <si>
    <t xml:space="preserve">  99.69 km/h</t>
  </si>
  <si>
    <t xml:space="preserve">  97.54 km/h</t>
  </si>
  <si>
    <t xml:space="preserve"> 105.51 km/h</t>
  </si>
  <si>
    <t xml:space="preserve"> 101.19 km/h</t>
  </si>
  <si>
    <t xml:space="preserve">  91.34 km/h</t>
  </si>
  <si>
    <t xml:space="preserve">  90.57 km/h</t>
  </si>
  <si>
    <t xml:space="preserve">  77.69 km/h</t>
  </si>
  <si>
    <t>11.55 km</t>
  </si>
  <si>
    <t xml:space="preserve"> 35 Kuusik/Terras</t>
  </si>
  <si>
    <t xml:space="preserve"> 25 Pärn/Järveoja</t>
  </si>
  <si>
    <t xml:space="preserve"> 60 Soe/Kaseorg</t>
  </si>
  <si>
    <t xml:space="preserve"> 61 Vilbiks/Siivelt</t>
  </si>
  <si>
    <t>SS10</t>
  </si>
  <si>
    <t>Neeruti</t>
  </si>
  <si>
    <t xml:space="preserve">  99.02 km/h</t>
  </si>
  <si>
    <t xml:space="preserve">  98.83 km/h</t>
  </si>
  <si>
    <t xml:space="preserve">  93.44 km/h</t>
  </si>
  <si>
    <t xml:space="preserve">  88.31 km/h</t>
  </si>
  <si>
    <t xml:space="preserve">  86.88 km/h</t>
  </si>
  <si>
    <t xml:space="preserve">  90.74 km/h</t>
  </si>
  <si>
    <t xml:space="preserve">  82.64 km/h</t>
  </si>
  <si>
    <t xml:space="preserve">  80.42 km/h</t>
  </si>
  <si>
    <t xml:space="preserve">  71.78 km/h</t>
  </si>
  <si>
    <t>11.00 km</t>
  </si>
  <si>
    <t>SS11</t>
  </si>
  <si>
    <t>Kantküla</t>
  </si>
  <si>
    <t xml:space="preserve">  90.69 km/h</t>
  </si>
  <si>
    <t xml:space="preserve">  89.48 km/h</t>
  </si>
  <si>
    <t xml:space="preserve">  85.30 km/h</t>
  </si>
  <si>
    <t xml:space="preserve">  77.85 km/h</t>
  </si>
  <si>
    <t xml:space="preserve">  77.99 km/h</t>
  </si>
  <si>
    <t xml:space="preserve">  82.35 km/h</t>
  </si>
  <si>
    <t xml:space="preserve">  74.09 km/h</t>
  </si>
  <si>
    <t xml:space="preserve">  71.91 km/h</t>
  </si>
  <si>
    <t xml:space="preserve">  65.51 km/h</t>
  </si>
  <si>
    <t>12.43 km</t>
  </si>
  <si>
    <t>Total 107.82 km</t>
  </si>
  <si>
    <t>Power Stage - Special Stage 11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</si>
</sst>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mm/ss.0"/>
  </numFmts>
  <fonts count="3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3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49" fontId="8" fillId="4" borderId="7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5" fillId="4" borderId="0" xfId="0" applyNumberFormat="1" applyFont="1" applyFill="1" applyAlignment="1">
      <alignment horizontal="right"/>
    </xf>
    <xf numFmtId="0" fontId="5" fillId="4" borderId="0" xfId="0" applyNumberFormat="1" applyFont="1" applyFill="1" applyAlignment="1">
      <alignment horizontal="left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/>
    </xf>
    <xf numFmtId="0" fontId="10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10" fillId="0" borderId="0" xfId="0" applyFont="1" applyAlignment="1">
      <alignment/>
    </xf>
    <xf numFmtId="0" fontId="2" fillId="4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right"/>
    </xf>
    <xf numFmtId="49" fontId="3" fillId="5" borderId="6" xfId="0" applyNumberFormat="1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left" indent="1"/>
    </xf>
    <xf numFmtId="0" fontId="3" fillId="5" borderId="11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4" fillId="6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1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7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3" fillId="4" borderId="13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2" fillId="6" borderId="7" xfId="0" applyNumberFormat="1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49" fontId="0" fillId="6" borderId="3" xfId="0" applyNumberFormat="1" applyFont="1" applyFill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horizontal="left"/>
    </xf>
    <xf numFmtId="0" fontId="13" fillId="0" borderId="0" xfId="0" applyFont="1" applyAlignment="1">
      <alignment horizontal="right"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3" fillId="2" borderId="3" xfId="0" applyNumberFormat="1" applyFont="1" applyFill="1" applyBorder="1" applyAlignment="1">
      <alignment horizontal="right"/>
    </xf>
    <xf numFmtId="0" fontId="0" fillId="6" borderId="0" xfId="0" applyNumberFormat="1" applyFill="1" applyAlignment="1">
      <alignment/>
    </xf>
    <xf numFmtId="0" fontId="2" fillId="6" borderId="0" xfId="0" applyNumberFormat="1" applyFont="1" applyFill="1" applyAlignment="1">
      <alignment horizontal="right"/>
    </xf>
    <xf numFmtId="0" fontId="0" fillId="6" borderId="0" xfId="0" applyFill="1" applyAlignment="1">
      <alignment horizontal="left"/>
    </xf>
    <xf numFmtId="0" fontId="5" fillId="6" borderId="0" xfId="0" applyNumberFormat="1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10" fillId="6" borderId="0" xfId="0" applyFont="1" applyFill="1" applyAlignment="1">
      <alignment/>
    </xf>
    <xf numFmtId="49" fontId="8" fillId="6" borderId="0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right"/>
    </xf>
    <xf numFmtId="49" fontId="0" fillId="6" borderId="1" xfId="0" applyNumberForma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0" fontId="6" fillId="6" borderId="1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49" fontId="15" fillId="6" borderId="0" xfId="0" applyNumberFormat="1" applyFont="1" applyFill="1" applyAlignment="1">
      <alignment/>
    </xf>
    <xf numFmtId="49" fontId="16" fillId="6" borderId="0" xfId="0" applyNumberFormat="1" applyFont="1" applyFill="1" applyAlignment="1">
      <alignment/>
    </xf>
    <xf numFmtId="0" fontId="17" fillId="6" borderId="0" xfId="0" applyFont="1" applyFill="1" applyAlignment="1">
      <alignment horizontal="right"/>
    </xf>
    <xf numFmtId="0" fontId="17" fillId="6" borderId="0" xfId="0" applyFont="1" applyFill="1" applyAlignment="1" quotePrefix="1">
      <alignment horizontal="center"/>
    </xf>
    <xf numFmtId="0" fontId="17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49" fontId="20" fillId="6" borderId="6" xfId="0" applyNumberFormat="1" applyFont="1" applyFill="1" applyBorder="1" applyAlignment="1">
      <alignment horizontal="left" indent="1"/>
    </xf>
    <xf numFmtId="49" fontId="19" fillId="6" borderId="8" xfId="0" applyNumberFormat="1" applyFont="1" applyFill="1" applyBorder="1" applyAlignment="1">
      <alignment horizontal="right" indent="1"/>
    </xf>
    <xf numFmtId="49" fontId="19" fillId="6" borderId="11" xfId="0" applyNumberFormat="1" applyFont="1" applyFill="1" applyBorder="1" applyAlignment="1">
      <alignment horizontal="center"/>
    </xf>
    <xf numFmtId="0" fontId="2" fillId="6" borderId="0" xfId="0" applyNumberFormat="1" applyFont="1" applyFill="1" applyBorder="1" applyAlignment="1" quotePrefix="1">
      <alignment horizontal="right"/>
    </xf>
    <xf numFmtId="0" fontId="2" fillId="6" borderId="0" xfId="0" applyNumberFormat="1" applyFont="1" applyFill="1" applyBorder="1" applyAlignment="1">
      <alignment horizontal="right"/>
    </xf>
    <xf numFmtId="0" fontId="14" fillId="0" borderId="0" xfId="0" applyNumberFormat="1" applyFont="1" applyAlignment="1">
      <alignment horizontal="right"/>
    </xf>
    <xf numFmtId="49" fontId="19" fillId="6" borderId="8" xfId="0" applyNumberFormat="1" applyFont="1" applyFill="1" applyBorder="1" applyAlignment="1">
      <alignment horizontal="left"/>
    </xf>
    <xf numFmtId="49" fontId="19" fillId="6" borderId="4" xfId="0" applyNumberFormat="1" applyFont="1" applyFill="1" applyBorder="1" applyAlignment="1">
      <alignment horizontal="right"/>
    </xf>
    <xf numFmtId="49" fontId="19" fillId="6" borderId="4" xfId="0" applyNumberFormat="1" applyFont="1" applyFill="1" applyBorder="1" applyAlignment="1">
      <alignment/>
    </xf>
    <xf numFmtId="49" fontId="20" fillId="6" borderId="5" xfId="0" applyNumberFormat="1" applyFont="1" applyFill="1" applyBorder="1" applyAlignment="1">
      <alignment horizontal="center"/>
    </xf>
    <xf numFmtId="49" fontId="20" fillId="6" borderId="4" xfId="0" applyNumberFormat="1" applyFont="1" applyFill="1" applyBorder="1" applyAlignment="1">
      <alignment horizontal="center"/>
    </xf>
    <xf numFmtId="49" fontId="20" fillId="6" borderId="6" xfId="0" applyNumberFormat="1" applyFont="1" applyFill="1" applyBorder="1" applyAlignment="1">
      <alignment horizontal="center"/>
    </xf>
    <xf numFmtId="49" fontId="19" fillId="6" borderId="9" xfId="0" applyNumberFormat="1" applyFont="1" applyFill="1" applyBorder="1" applyAlignment="1">
      <alignment horizontal="right"/>
    </xf>
    <xf numFmtId="49" fontId="19" fillId="6" borderId="9" xfId="0" applyNumberFormat="1" applyFont="1" applyFill="1" applyBorder="1" applyAlignment="1">
      <alignment/>
    </xf>
    <xf numFmtId="49" fontId="20" fillId="6" borderId="14" xfId="0" applyNumberFormat="1" applyFont="1" applyFill="1" applyBorder="1" applyAlignment="1">
      <alignment horizontal="center"/>
    </xf>
    <xf numFmtId="49" fontId="20" fillId="6" borderId="9" xfId="0" applyNumberFormat="1" applyFont="1" applyFill="1" applyBorder="1" applyAlignment="1">
      <alignment horizontal="center"/>
    </xf>
    <xf numFmtId="49" fontId="20" fillId="6" borderId="10" xfId="0" applyNumberFormat="1" applyFont="1" applyFill="1" applyBorder="1" applyAlignment="1">
      <alignment horizontal="center"/>
    </xf>
    <xf numFmtId="49" fontId="20" fillId="6" borderId="10" xfId="0" applyNumberFormat="1" applyFont="1" applyFill="1" applyBorder="1" applyAlignment="1">
      <alignment horizontal="left" indent="1"/>
    </xf>
    <xf numFmtId="49" fontId="21" fillId="6" borderId="11" xfId="0" applyNumberFormat="1" applyFont="1" applyFill="1" applyBorder="1" applyAlignment="1">
      <alignment horizontal="right" indent="1"/>
    </xf>
    <xf numFmtId="0" fontId="19" fillId="6" borderId="4" xfId="0" applyNumberFormat="1" applyFont="1" applyFill="1" applyBorder="1" applyAlignment="1">
      <alignment horizontal="right"/>
    </xf>
    <xf numFmtId="49" fontId="22" fillId="6" borderId="4" xfId="0" applyNumberFormat="1" applyFont="1" applyFill="1" applyBorder="1" applyAlignment="1">
      <alignment horizontal="left" indent="1"/>
    </xf>
    <xf numFmtId="49" fontId="22" fillId="6" borderId="6" xfId="0" applyNumberFormat="1" applyFont="1" applyFill="1" applyBorder="1" applyAlignment="1">
      <alignment horizontal="left" indent="1"/>
    </xf>
    <xf numFmtId="0" fontId="22" fillId="6" borderId="9" xfId="0" applyFont="1" applyFill="1" applyBorder="1" applyAlignment="1">
      <alignment horizontal="left" indent="1"/>
    </xf>
    <xf numFmtId="49" fontId="22" fillId="6" borderId="10" xfId="0" applyNumberFormat="1" applyFont="1" applyFill="1" applyBorder="1" applyAlignment="1">
      <alignment horizontal="left" indent="1"/>
    </xf>
    <xf numFmtId="0" fontId="14" fillId="6" borderId="1" xfId="0" applyNumberFormat="1" applyFont="1" applyFill="1" applyBorder="1" applyAlignment="1">
      <alignment horizontal="center"/>
    </xf>
    <xf numFmtId="0" fontId="14" fillId="6" borderId="1" xfId="0" applyFont="1" applyFill="1" applyBorder="1" applyAlignment="1">
      <alignment/>
    </xf>
    <xf numFmtId="0" fontId="14" fillId="6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/>
    </xf>
    <xf numFmtId="0" fontId="14" fillId="6" borderId="3" xfId="0" applyNumberFormat="1" applyFont="1" applyFill="1" applyBorder="1" applyAlignment="1">
      <alignment horizontal="right"/>
    </xf>
    <xf numFmtId="49" fontId="6" fillId="6" borderId="1" xfId="0" applyNumberFormat="1" applyFont="1" applyFill="1" applyBorder="1" applyAlignment="1">
      <alignment horizontal="right"/>
    </xf>
    <xf numFmtId="2" fontId="6" fillId="6" borderId="2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right"/>
    </xf>
    <xf numFmtId="2" fontId="6" fillId="2" borderId="6" xfId="0" applyNumberFormat="1" applyFont="1" applyFill="1" applyBorder="1" applyAlignment="1">
      <alignment horizontal="center"/>
    </xf>
    <xf numFmtId="0" fontId="5" fillId="6" borderId="0" xfId="0" applyNumberFormat="1" applyFont="1" applyFill="1" applyAlignment="1">
      <alignment/>
    </xf>
    <xf numFmtId="0" fontId="23" fillId="0" borderId="0" xfId="0" applyFont="1" applyAlignment="1">
      <alignment horizontal="right"/>
    </xf>
    <xf numFmtId="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6" fillId="7" borderId="3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6" fillId="7" borderId="2" xfId="0" applyFont="1" applyFill="1" applyBorder="1" applyAlignment="1">
      <alignment horizontal="center"/>
    </xf>
    <xf numFmtId="49" fontId="1" fillId="6" borderId="0" xfId="0" applyNumberFormat="1" applyFont="1" applyFill="1" applyAlignment="1">
      <alignment/>
    </xf>
    <xf numFmtId="0" fontId="9" fillId="6" borderId="7" xfId="0" applyFont="1" applyFill="1" applyBorder="1" applyAlignment="1">
      <alignment horizontal="center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6" xfId="0" applyNumberFormat="1" applyFont="1" applyFill="1" applyBorder="1" applyAlignment="1">
      <alignment horizontal="right"/>
    </xf>
    <xf numFmtId="0" fontId="2" fillId="6" borderId="15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0" fontId="2" fillId="6" borderId="0" xfId="0" applyNumberFormat="1" applyFont="1" applyFill="1" applyAlignment="1">
      <alignment horizontal="right"/>
    </xf>
    <xf numFmtId="0" fontId="2" fillId="6" borderId="7" xfId="0" applyFont="1" applyFill="1" applyBorder="1" applyAlignment="1" quotePrefix="1">
      <alignment horizontal="right"/>
    </xf>
    <xf numFmtId="0" fontId="2" fillId="6" borderId="0" xfId="0" applyFont="1" applyFill="1" applyAlignment="1">
      <alignment horizontal="center"/>
    </xf>
    <xf numFmtId="49" fontId="25" fillId="6" borderId="0" xfId="0" applyNumberFormat="1" applyFont="1" applyFill="1" applyAlignment="1">
      <alignment horizontal="center"/>
    </xf>
    <xf numFmtId="0" fontId="6" fillId="0" borderId="14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49" fontId="25" fillId="0" borderId="0" xfId="0" applyNumberFormat="1" applyFont="1" applyAlignment="1">
      <alignment horizontal="center"/>
    </xf>
    <xf numFmtId="49" fontId="9" fillId="6" borderId="3" xfId="0" applyNumberFormat="1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49" fontId="9" fillId="6" borderId="2" xfId="0" applyNumberFormat="1" applyFont="1" applyFill="1" applyBorder="1" applyAlignment="1">
      <alignment/>
    </xf>
    <xf numFmtId="0" fontId="5" fillId="6" borderId="0" xfId="0" applyFont="1" applyFill="1" applyAlignment="1">
      <alignment horizontal="left"/>
    </xf>
    <xf numFmtId="0" fontId="26" fillId="6" borderId="0" xfId="0" applyFont="1" applyFill="1" applyAlignment="1">
      <alignment/>
    </xf>
    <xf numFmtId="0" fontId="1" fillId="4" borderId="3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49" fontId="19" fillId="2" borderId="8" xfId="0" applyNumberFormat="1" applyFont="1" applyFill="1" applyBorder="1" applyAlignment="1">
      <alignment horizontal="left"/>
    </xf>
    <xf numFmtId="49" fontId="19" fillId="2" borderId="4" xfId="0" applyNumberFormat="1" applyFont="1" applyFill="1" applyBorder="1" applyAlignment="1">
      <alignment horizontal="right"/>
    </xf>
    <xf numFmtId="49" fontId="19" fillId="2" borderId="4" xfId="0" applyNumberFormat="1" applyFont="1" applyFill="1" applyBorder="1" applyAlignment="1">
      <alignment/>
    </xf>
    <xf numFmtId="49" fontId="20" fillId="2" borderId="5" xfId="0" applyNumberFormat="1" applyFont="1" applyFill="1" applyBorder="1" applyAlignment="1">
      <alignment horizontal="center"/>
    </xf>
    <xf numFmtId="49" fontId="20" fillId="2" borderId="4" xfId="0" applyNumberFormat="1" applyFont="1" applyFill="1" applyBorder="1" applyAlignment="1">
      <alignment horizontal="center"/>
    </xf>
    <xf numFmtId="49" fontId="20" fillId="2" borderId="6" xfId="0" applyNumberFormat="1" applyFont="1" applyFill="1" applyBorder="1" applyAlignment="1">
      <alignment horizontal="center"/>
    </xf>
    <xf numFmtId="49" fontId="20" fillId="2" borderId="6" xfId="0" applyNumberFormat="1" applyFont="1" applyFill="1" applyBorder="1" applyAlignment="1">
      <alignment horizontal="left" indent="1"/>
    </xf>
    <xf numFmtId="49" fontId="19" fillId="2" borderId="8" xfId="0" applyNumberFormat="1" applyFont="1" applyFill="1" applyBorder="1" applyAlignment="1">
      <alignment horizontal="right" indent="1"/>
    </xf>
    <xf numFmtId="49" fontId="19" fillId="2" borderId="11" xfId="0" applyNumberFormat="1" applyFont="1" applyFill="1" applyBorder="1" applyAlignment="1">
      <alignment horizontal="center"/>
    </xf>
    <xf numFmtId="49" fontId="19" fillId="2" borderId="9" xfId="0" applyNumberFormat="1" applyFont="1" applyFill="1" applyBorder="1" applyAlignment="1">
      <alignment horizontal="right"/>
    </xf>
    <xf numFmtId="49" fontId="19" fillId="2" borderId="9" xfId="0" applyNumberFormat="1" applyFont="1" applyFill="1" applyBorder="1" applyAlignment="1">
      <alignment/>
    </xf>
    <xf numFmtId="49" fontId="20" fillId="2" borderId="14" xfId="0" applyNumberFormat="1" applyFont="1" applyFill="1" applyBorder="1" applyAlignment="1">
      <alignment horizontal="center"/>
    </xf>
    <xf numFmtId="49" fontId="20" fillId="2" borderId="9" xfId="0" applyNumberFormat="1" applyFont="1" applyFill="1" applyBorder="1" applyAlignment="1">
      <alignment horizontal="center"/>
    </xf>
    <xf numFmtId="49" fontId="20" fillId="2" borderId="10" xfId="0" applyNumberFormat="1" applyFont="1" applyFill="1" applyBorder="1" applyAlignment="1">
      <alignment horizontal="center"/>
    </xf>
    <xf numFmtId="49" fontId="20" fillId="2" borderId="10" xfId="0" applyNumberFormat="1" applyFont="1" applyFill="1" applyBorder="1" applyAlignment="1">
      <alignment horizontal="left" indent="1"/>
    </xf>
    <xf numFmtId="49" fontId="21" fillId="2" borderId="11" xfId="0" applyNumberFormat="1" applyFont="1" applyFill="1" applyBorder="1" applyAlignment="1">
      <alignment horizontal="right" indent="1"/>
    </xf>
    <xf numFmtId="0" fontId="18" fillId="4" borderId="0" xfId="0" applyFont="1" applyFill="1" applyAlignment="1" quotePrefix="1">
      <alignment horizontal="center"/>
    </xf>
    <xf numFmtId="0" fontId="14" fillId="6" borderId="9" xfId="0" applyNumberFormat="1" applyFont="1" applyFill="1" applyBorder="1" applyAlignment="1">
      <alignment horizontal="center"/>
    </xf>
    <xf numFmtId="0" fontId="14" fillId="6" borderId="9" xfId="0" applyFont="1" applyFill="1" applyBorder="1" applyAlignment="1">
      <alignment/>
    </xf>
    <xf numFmtId="0" fontId="14" fillId="6" borderId="9" xfId="0" applyFont="1" applyFill="1" applyBorder="1" applyAlignment="1">
      <alignment horizontal="center"/>
    </xf>
    <xf numFmtId="0" fontId="6" fillId="6" borderId="9" xfId="0" applyNumberFormat="1" applyFont="1" applyFill="1" applyBorder="1" applyAlignment="1">
      <alignment horizontal="right"/>
    </xf>
    <xf numFmtId="1" fontId="3" fillId="2" borderId="3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2" fontId="6" fillId="2" borderId="2" xfId="0" applyNumberFormat="1" applyFont="1" applyFill="1" applyBorder="1" applyAlignment="1">
      <alignment horizontal="center"/>
    </xf>
    <xf numFmtId="1" fontId="2" fillId="6" borderId="0" xfId="0" applyNumberFormat="1" applyFont="1" applyFill="1" applyAlignment="1">
      <alignment horizontal="right"/>
    </xf>
    <xf numFmtId="0" fontId="24" fillId="6" borderId="0" xfId="0" applyFont="1" applyFill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7" fillId="6" borderId="0" xfId="0" applyFont="1" applyFill="1" applyAlignment="1">
      <alignment/>
    </xf>
    <xf numFmtId="0" fontId="2" fillId="0" borderId="7" xfId="0" applyFont="1" applyBorder="1" applyAlignment="1">
      <alignment horizontal="right"/>
    </xf>
    <xf numFmtId="0" fontId="2" fillId="6" borderId="7" xfId="0" applyFont="1" applyFill="1" applyBorder="1" applyAlignment="1">
      <alignment horizontal="right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6" borderId="0" xfId="0" applyNumberFormat="1" applyFont="1" applyFill="1" applyAlignment="1">
      <alignment horizontal="center"/>
    </xf>
    <xf numFmtId="49" fontId="7" fillId="6" borderId="0" xfId="0" applyNumberFormat="1" applyFont="1" applyFill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2" fontId="19" fillId="6" borderId="10" xfId="0" applyNumberFormat="1" applyFont="1" applyFill="1" applyBorder="1" applyAlignment="1">
      <alignment horizontal="center"/>
    </xf>
    <xf numFmtId="0" fontId="28" fillId="6" borderId="0" xfId="0" applyFont="1" applyFill="1" applyAlignment="1">
      <alignment horizontal="center"/>
    </xf>
    <xf numFmtId="0" fontId="29" fillId="0" borderId="2" xfId="0" applyFont="1" applyBorder="1" applyAlignment="1">
      <alignment horizontal="center"/>
    </xf>
    <xf numFmtId="2" fontId="30" fillId="6" borderId="10" xfId="0" applyNumberFormat="1" applyFont="1" applyFill="1" applyBorder="1" applyAlignment="1">
      <alignment horizontal="center"/>
    </xf>
    <xf numFmtId="2" fontId="29" fillId="6" borderId="2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9"/>
  <sheetViews>
    <sheetView workbookViewId="0" topLeftCell="A1">
      <pane ySplit="8" topLeftCell="BM9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28125" style="38" customWidth="1"/>
    <col min="2" max="2" width="6.00390625" style="125" customWidth="1"/>
    <col min="4" max="4" width="23.00390625" style="0" customWidth="1"/>
    <col min="5" max="5" width="21.421875" style="0" customWidth="1"/>
    <col min="6" max="6" width="11.8515625" style="0" customWidth="1"/>
    <col min="7" max="7" width="29.00390625" style="0" customWidth="1"/>
    <col min="8" max="8" width="24.421875" style="0" customWidth="1"/>
  </cols>
  <sheetData>
    <row r="1" spans="1:9" ht="15.75" customHeight="1">
      <c r="A1" s="122"/>
      <c r="B1" s="128"/>
      <c r="C1" s="106"/>
      <c r="D1" s="106"/>
      <c r="E1" s="106"/>
      <c r="F1" s="106"/>
      <c r="G1" s="106"/>
      <c r="H1" s="255" t="s">
        <v>387</v>
      </c>
      <c r="I1" s="111" t="s">
        <v>391</v>
      </c>
    </row>
    <row r="2" spans="1:9" ht="15.75">
      <c r="A2" s="223"/>
      <c r="B2" s="128"/>
      <c r="C2" s="106"/>
      <c r="D2" s="106"/>
      <c r="E2" s="106"/>
      <c r="F2" s="107" t="s">
        <v>179</v>
      </c>
      <c r="G2" s="106"/>
      <c r="H2" s="256" t="s">
        <v>392</v>
      </c>
      <c r="I2" s="111" t="s">
        <v>390</v>
      </c>
    </row>
    <row r="3" spans="1:9" ht="15.75">
      <c r="A3" s="223"/>
      <c r="B3" s="210"/>
      <c r="C3" s="123"/>
      <c r="D3" s="106"/>
      <c r="E3" s="106"/>
      <c r="F3" s="108" t="s">
        <v>0</v>
      </c>
      <c r="G3" s="106"/>
      <c r="H3" s="256" t="s">
        <v>393</v>
      </c>
      <c r="I3" s="111" t="s">
        <v>389</v>
      </c>
    </row>
    <row r="4" spans="1:9" ht="15.75">
      <c r="A4" s="223"/>
      <c r="B4" s="210"/>
      <c r="C4" s="123"/>
      <c r="D4" s="106"/>
      <c r="E4" s="106"/>
      <c r="F4" s="107" t="s">
        <v>1</v>
      </c>
      <c r="G4" s="106"/>
      <c r="H4" s="256" t="s">
        <v>394</v>
      </c>
      <c r="I4" s="111" t="s">
        <v>388</v>
      </c>
    </row>
    <row r="5" spans="1:9" ht="15">
      <c r="A5" s="122"/>
      <c r="B5" s="210"/>
      <c r="C5" s="123"/>
      <c r="D5" s="106"/>
      <c r="E5" s="106"/>
      <c r="F5" s="107" t="s">
        <v>2</v>
      </c>
      <c r="G5" s="106"/>
      <c r="H5" s="211" t="s">
        <v>182</v>
      </c>
      <c r="I5" s="111" t="s">
        <v>3</v>
      </c>
    </row>
    <row r="6" spans="1:9" ht="15" customHeight="1">
      <c r="A6" s="122"/>
      <c r="B6" s="128"/>
      <c r="C6" s="123"/>
      <c r="D6" s="106"/>
      <c r="E6" s="106"/>
      <c r="F6" s="106"/>
      <c r="G6" s="106"/>
      <c r="H6" s="211" t="s">
        <v>183</v>
      </c>
      <c r="I6" s="111" t="s">
        <v>4</v>
      </c>
    </row>
    <row r="7" spans="1:9" ht="15.75" customHeight="1">
      <c r="A7" s="122"/>
      <c r="B7" s="183" t="s">
        <v>133</v>
      </c>
      <c r="C7" s="123"/>
      <c r="D7" s="106"/>
      <c r="E7" s="106"/>
      <c r="F7" s="106"/>
      <c r="G7" s="106"/>
      <c r="H7" s="106"/>
      <c r="I7" s="212"/>
    </row>
    <row r="8" spans="2:9" ht="12.75">
      <c r="B8" s="127" t="s">
        <v>134</v>
      </c>
      <c r="C8" s="5" t="s">
        <v>135</v>
      </c>
      <c r="D8" s="6" t="s">
        <v>136</v>
      </c>
      <c r="E8" s="7" t="s">
        <v>137</v>
      </c>
      <c r="F8" s="5" t="s">
        <v>138</v>
      </c>
      <c r="G8" s="6" t="s">
        <v>139</v>
      </c>
      <c r="H8" s="6" t="s">
        <v>140</v>
      </c>
      <c r="I8" s="8" t="s">
        <v>141</v>
      </c>
    </row>
    <row r="9" spans="1:9" ht="15" customHeight="1">
      <c r="A9" s="113" t="s">
        <v>321</v>
      </c>
      <c r="B9" s="136">
        <v>1</v>
      </c>
      <c r="C9" s="103" t="s">
        <v>175</v>
      </c>
      <c r="D9" s="104" t="s">
        <v>190</v>
      </c>
      <c r="E9" s="104" t="s">
        <v>191</v>
      </c>
      <c r="F9" s="103" t="s">
        <v>166</v>
      </c>
      <c r="G9" s="104" t="s">
        <v>192</v>
      </c>
      <c r="H9" s="104" t="s">
        <v>5</v>
      </c>
      <c r="I9" s="95" t="s">
        <v>6</v>
      </c>
    </row>
    <row r="10" spans="1:9" ht="15" customHeight="1">
      <c r="A10" s="113" t="s">
        <v>322</v>
      </c>
      <c r="B10" s="136">
        <v>2</v>
      </c>
      <c r="C10" s="103" t="s">
        <v>174</v>
      </c>
      <c r="D10" s="104" t="s">
        <v>267</v>
      </c>
      <c r="E10" s="104" t="s">
        <v>268</v>
      </c>
      <c r="F10" s="103" t="s">
        <v>166</v>
      </c>
      <c r="G10" s="104" t="s">
        <v>192</v>
      </c>
      <c r="H10" s="104" t="s">
        <v>236</v>
      </c>
      <c r="I10" s="95" t="s">
        <v>7</v>
      </c>
    </row>
    <row r="11" spans="1:9" ht="15" customHeight="1">
      <c r="A11" s="113" t="s">
        <v>323</v>
      </c>
      <c r="B11" s="136">
        <v>3</v>
      </c>
      <c r="C11" s="103" t="s">
        <v>174</v>
      </c>
      <c r="D11" s="104" t="s">
        <v>239</v>
      </c>
      <c r="E11" s="104" t="s">
        <v>240</v>
      </c>
      <c r="F11" s="103" t="s">
        <v>172</v>
      </c>
      <c r="G11" s="104" t="s">
        <v>193</v>
      </c>
      <c r="H11" s="104" t="s">
        <v>189</v>
      </c>
      <c r="I11" s="95" t="s">
        <v>8</v>
      </c>
    </row>
    <row r="12" spans="1:9" ht="15" customHeight="1">
      <c r="A12" s="113" t="s">
        <v>324</v>
      </c>
      <c r="B12" s="136">
        <v>4</v>
      </c>
      <c r="C12" s="103" t="s">
        <v>174</v>
      </c>
      <c r="D12" s="104" t="s">
        <v>227</v>
      </c>
      <c r="E12" s="104" t="s">
        <v>228</v>
      </c>
      <c r="F12" s="103" t="s">
        <v>166</v>
      </c>
      <c r="G12" s="104" t="s">
        <v>270</v>
      </c>
      <c r="H12" s="104" t="s">
        <v>188</v>
      </c>
      <c r="I12" s="95" t="s">
        <v>9</v>
      </c>
    </row>
    <row r="13" spans="1:9" ht="15" customHeight="1">
      <c r="A13" s="113" t="s">
        <v>325</v>
      </c>
      <c r="B13" s="136">
        <v>5</v>
      </c>
      <c r="C13" s="103" t="s">
        <v>174</v>
      </c>
      <c r="D13" s="104" t="s">
        <v>224</v>
      </c>
      <c r="E13" s="104" t="s">
        <v>289</v>
      </c>
      <c r="F13" s="103" t="s">
        <v>166</v>
      </c>
      <c r="G13" s="104" t="s">
        <v>193</v>
      </c>
      <c r="H13" s="104" t="s">
        <v>188</v>
      </c>
      <c r="I13" s="95" t="s">
        <v>10</v>
      </c>
    </row>
    <row r="14" spans="1:9" ht="15" customHeight="1">
      <c r="A14" s="113" t="s">
        <v>326</v>
      </c>
      <c r="B14" s="136">
        <v>6</v>
      </c>
      <c r="C14" s="103" t="s">
        <v>174</v>
      </c>
      <c r="D14" s="104" t="s">
        <v>90</v>
      </c>
      <c r="E14" s="104" t="s">
        <v>91</v>
      </c>
      <c r="F14" s="103" t="s">
        <v>166</v>
      </c>
      <c r="G14" s="104" t="s">
        <v>327</v>
      </c>
      <c r="H14" s="104" t="s">
        <v>188</v>
      </c>
      <c r="I14" s="95" t="s">
        <v>11</v>
      </c>
    </row>
    <row r="15" spans="1:9" ht="15" customHeight="1">
      <c r="A15" s="113" t="s">
        <v>328</v>
      </c>
      <c r="B15" s="136">
        <v>7</v>
      </c>
      <c r="C15" s="103" t="s">
        <v>174</v>
      </c>
      <c r="D15" s="104" t="s">
        <v>92</v>
      </c>
      <c r="E15" s="104" t="s">
        <v>93</v>
      </c>
      <c r="F15" s="103" t="s">
        <v>166</v>
      </c>
      <c r="G15" s="104" t="s">
        <v>327</v>
      </c>
      <c r="H15" s="104" t="s">
        <v>189</v>
      </c>
      <c r="I15" s="95" t="s">
        <v>12</v>
      </c>
    </row>
    <row r="16" spans="1:9" ht="15" customHeight="1">
      <c r="A16" s="113" t="s">
        <v>329</v>
      </c>
      <c r="B16" s="136">
        <v>8</v>
      </c>
      <c r="C16" s="103" t="s">
        <v>174</v>
      </c>
      <c r="D16" s="104" t="s">
        <v>194</v>
      </c>
      <c r="E16" s="104" t="s">
        <v>195</v>
      </c>
      <c r="F16" s="103" t="s">
        <v>166</v>
      </c>
      <c r="G16" s="104" t="s">
        <v>192</v>
      </c>
      <c r="H16" s="104" t="s">
        <v>189</v>
      </c>
      <c r="I16" s="95" t="s">
        <v>13</v>
      </c>
    </row>
    <row r="17" spans="1:9" ht="15" customHeight="1">
      <c r="A17" s="113" t="s">
        <v>330</v>
      </c>
      <c r="B17" s="136">
        <v>9</v>
      </c>
      <c r="C17" s="103" t="s">
        <v>174</v>
      </c>
      <c r="D17" s="104" t="s">
        <v>218</v>
      </c>
      <c r="E17" s="104" t="s">
        <v>219</v>
      </c>
      <c r="F17" s="103" t="s">
        <v>166</v>
      </c>
      <c r="G17" s="104" t="s">
        <v>220</v>
      </c>
      <c r="H17" s="104" t="s">
        <v>189</v>
      </c>
      <c r="I17" s="95" t="s">
        <v>14</v>
      </c>
    </row>
    <row r="18" spans="1:9" ht="15" customHeight="1">
      <c r="A18" s="113" t="s">
        <v>331</v>
      </c>
      <c r="B18" s="136">
        <v>10</v>
      </c>
      <c r="C18" s="103" t="s">
        <v>174</v>
      </c>
      <c r="D18" s="104" t="s">
        <v>198</v>
      </c>
      <c r="E18" s="104" t="s">
        <v>199</v>
      </c>
      <c r="F18" s="103" t="s">
        <v>166</v>
      </c>
      <c r="G18" s="104" t="s">
        <v>200</v>
      </c>
      <c r="H18" s="104" t="s">
        <v>189</v>
      </c>
      <c r="I18" s="95" t="s">
        <v>15</v>
      </c>
    </row>
    <row r="19" spans="1:9" ht="15" customHeight="1">
      <c r="A19" s="113" t="s">
        <v>332</v>
      </c>
      <c r="B19" s="136">
        <v>11</v>
      </c>
      <c r="C19" s="103" t="s">
        <v>174</v>
      </c>
      <c r="D19" s="104" t="s">
        <v>221</v>
      </c>
      <c r="E19" s="104" t="s">
        <v>249</v>
      </c>
      <c r="F19" s="103" t="s">
        <v>166</v>
      </c>
      <c r="G19" s="104" t="s">
        <v>223</v>
      </c>
      <c r="H19" s="104" t="s">
        <v>236</v>
      </c>
      <c r="I19" s="95" t="s">
        <v>16</v>
      </c>
    </row>
    <row r="20" spans="1:9" ht="15" customHeight="1">
      <c r="A20" s="113" t="s">
        <v>333</v>
      </c>
      <c r="B20" s="136">
        <v>12</v>
      </c>
      <c r="C20" s="103" t="s">
        <v>177</v>
      </c>
      <c r="D20" s="104" t="s">
        <v>279</v>
      </c>
      <c r="E20" s="104" t="s">
        <v>280</v>
      </c>
      <c r="F20" s="103" t="s">
        <v>172</v>
      </c>
      <c r="G20" s="104" t="s">
        <v>281</v>
      </c>
      <c r="H20" s="104" t="s">
        <v>247</v>
      </c>
      <c r="I20" s="95" t="s">
        <v>17</v>
      </c>
    </row>
    <row r="21" spans="1:9" ht="15" customHeight="1">
      <c r="A21" s="113" t="s">
        <v>334</v>
      </c>
      <c r="B21" s="136">
        <v>14</v>
      </c>
      <c r="C21" s="103" t="s">
        <v>175</v>
      </c>
      <c r="D21" s="104" t="s">
        <v>237</v>
      </c>
      <c r="E21" s="104" t="s">
        <v>222</v>
      </c>
      <c r="F21" s="103" t="s">
        <v>166</v>
      </c>
      <c r="G21" s="104" t="s">
        <v>223</v>
      </c>
      <c r="H21" s="104" t="s">
        <v>260</v>
      </c>
      <c r="I21" s="95" t="s">
        <v>18</v>
      </c>
    </row>
    <row r="22" spans="1:9" ht="15" customHeight="1">
      <c r="A22" s="113" t="s">
        <v>335</v>
      </c>
      <c r="B22" s="136">
        <v>15</v>
      </c>
      <c r="C22" s="103" t="s">
        <v>175</v>
      </c>
      <c r="D22" s="104" t="s">
        <v>246</v>
      </c>
      <c r="E22" s="104" t="s">
        <v>202</v>
      </c>
      <c r="F22" s="103" t="s">
        <v>166</v>
      </c>
      <c r="G22" s="104" t="s">
        <v>327</v>
      </c>
      <c r="H22" s="104" t="s">
        <v>247</v>
      </c>
      <c r="I22" s="95" t="s">
        <v>19</v>
      </c>
    </row>
    <row r="23" spans="1:9" ht="15" customHeight="1">
      <c r="A23" s="113" t="s">
        <v>336</v>
      </c>
      <c r="B23" s="136">
        <v>16</v>
      </c>
      <c r="C23" s="103" t="s">
        <v>177</v>
      </c>
      <c r="D23" s="104" t="s">
        <v>20</v>
      </c>
      <c r="E23" s="104" t="s">
        <v>21</v>
      </c>
      <c r="F23" s="103" t="s">
        <v>172</v>
      </c>
      <c r="G23" s="104" t="s">
        <v>22</v>
      </c>
      <c r="H23" s="104" t="s">
        <v>247</v>
      </c>
      <c r="I23" s="95" t="s">
        <v>23</v>
      </c>
    </row>
    <row r="24" spans="1:9" ht="15" customHeight="1">
      <c r="A24" s="113" t="s">
        <v>337</v>
      </c>
      <c r="B24" s="136">
        <v>17</v>
      </c>
      <c r="C24" s="103" t="s">
        <v>174</v>
      </c>
      <c r="D24" s="104" t="s">
        <v>203</v>
      </c>
      <c r="E24" s="104" t="s">
        <v>24</v>
      </c>
      <c r="F24" s="103" t="s">
        <v>172</v>
      </c>
      <c r="G24" s="104" t="s">
        <v>203</v>
      </c>
      <c r="H24" s="104" t="s">
        <v>189</v>
      </c>
      <c r="I24" s="95" t="s">
        <v>25</v>
      </c>
    </row>
    <row r="25" spans="1:9" ht="15" customHeight="1">
      <c r="A25" s="113" t="s">
        <v>338</v>
      </c>
      <c r="B25" s="136">
        <v>18</v>
      </c>
      <c r="C25" s="103" t="s">
        <v>162</v>
      </c>
      <c r="D25" s="104" t="s">
        <v>207</v>
      </c>
      <c r="E25" s="104" t="s">
        <v>26</v>
      </c>
      <c r="F25" s="103" t="s">
        <v>166</v>
      </c>
      <c r="G25" s="104" t="s">
        <v>220</v>
      </c>
      <c r="H25" s="104" t="s">
        <v>226</v>
      </c>
      <c r="I25" s="95" t="s">
        <v>27</v>
      </c>
    </row>
    <row r="26" spans="1:9" ht="15" customHeight="1">
      <c r="A26" s="113" t="s">
        <v>339</v>
      </c>
      <c r="B26" s="136">
        <v>19</v>
      </c>
      <c r="C26" s="103" t="s">
        <v>177</v>
      </c>
      <c r="D26" s="104" t="s">
        <v>106</v>
      </c>
      <c r="E26" s="104" t="s">
        <v>208</v>
      </c>
      <c r="F26" s="103" t="s">
        <v>166</v>
      </c>
      <c r="G26" s="104" t="s">
        <v>94</v>
      </c>
      <c r="H26" s="104" t="s">
        <v>238</v>
      </c>
      <c r="I26" s="95" t="s">
        <v>28</v>
      </c>
    </row>
    <row r="27" spans="1:9" ht="15" customHeight="1">
      <c r="A27" s="113" t="s">
        <v>340</v>
      </c>
      <c r="B27" s="136">
        <v>20</v>
      </c>
      <c r="C27" s="103" t="s">
        <v>174</v>
      </c>
      <c r="D27" s="104" t="s">
        <v>29</v>
      </c>
      <c r="E27" s="104" t="s">
        <v>30</v>
      </c>
      <c r="F27" s="103" t="s">
        <v>31</v>
      </c>
      <c r="G27" s="104" t="s">
        <v>32</v>
      </c>
      <c r="H27" s="104" t="s">
        <v>188</v>
      </c>
      <c r="I27" s="95" t="s">
        <v>33</v>
      </c>
    </row>
    <row r="28" spans="1:9" ht="15" customHeight="1">
      <c r="A28" s="113" t="s">
        <v>341</v>
      </c>
      <c r="B28" s="136">
        <v>21</v>
      </c>
      <c r="C28" s="103" t="s">
        <v>177</v>
      </c>
      <c r="D28" s="104" t="s">
        <v>209</v>
      </c>
      <c r="E28" s="104" t="s">
        <v>210</v>
      </c>
      <c r="F28" s="103" t="s">
        <v>172</v>
      </c>
      <c r="G28" s="104" t="s">
        <v>94</v>
      </c>
      <c r="H28" s="104" t="s">
        <v>260</v>
      </c>
      <c r="I28" s="95" t="s">
        <v>34</v>
      </c>
    </row>
    <row r="29" spans="1:9" ht="15" customHeight="1">
      <c r="A29" s="113" t="s">
        <v>342</v>
      </c>
      <c r="B29" s="136">
        <v>69</v>
      </c>
      <c r="C29" s="103" t="s">
        <v>175</v>
      </c>
      <c r="D29" s="104" t="s">
        <v>84</v>
      </c>
      <c r="E29" s="104" t="s">
        <v>85</v>
      </c>
      <c r="F29" s="103" t="s">
        <v>185</v>
      </c>
      <c r="G29" s="104" t="s">
        <v>32</v>
      </c>
      <c r="H29" s="104" t="s">
        <v>247</v>
      </c>
      <c r="I29" s="95" t="s">
        <v>36</v>
      </c>
    </row>
    <row r="30" spans="1:9" ht="15" customHeight="1">
      <c r="A30" s="113" t="s">
        <v>343</v>
      </c>
      <c r="B30" s="136">
        <v>22</v>
      </c>
      <c r="C30" s="103" t="s">
        <v>184</v>
      </c>
      <c r="D30" s="104" t="s">
        <v>96</v>
      </c>
      <c r="E30" s="104" t="s">
        <v>35</v>
      </c>
      <c r="F30" s="103" t="s">
        <v>166</v>
      </c>
      <c r="G30" s="104" t="s">
        <v>97</v>
      </c>
      <c r="H30" s="104" t="s">
        <v>204</v>
      </c>
      <c r="I30" s="95" t="s">
        <v>37</v>
      </c>
    </row>
    <row r="31" spans="1:9" ht="15" customHeight="1">
      <c r="A31" s="113" t="s">
        <v>344</v>
      </c>
      <c r="B31" s="136">
        <v>23</v>
      </c>
      <c r="C31" s="103" t="s">
        <v>178</v>
      </c>
      <c r="D31" s="104" t="s">
        <v>231</v>
      </c>
      <c r="E31" s="104" t="s">
        <v>232</v>
      </c>
      <c r="F31" s="103" t="s">
        <v>166</v>
      </c>
      <c r="G31" s="104" t="s">
        <v>201</v>
      </c>
      <c r="H31" s="104" t="s">
        <v>230</v>
      </c>
      <c r="I31" s="95" t="s">
        <v>41</v>
      </c>
    </row>
    <row r="32" spans="1:9" ht="15" customHeight="1">
      <c r="A32" s="113" t="s">
        <v>345</v>
      </c>
      <c r="B32" s="136">
        <v>24</v>
      </c>
      <c r="C32" s="103" t="s">
        <v>178</v>
      </c>
      <c r="D32" s="104" t="s">
        <v>38</v>
      </c>
      <c r="E32" s="104" t="s">
        <v>39</v>
      </c>
      <c r="F32" s="103" t="s">
        <v>185</v>
      </c>
      <c r="G32" s="104" t="s">
        <v>40</v>
      </c>
      <c r="H32" s="104" t="s">
        <v>230</v>
      </c>
      <c r="I32" s="95" t="s">
        <v>42</v>
      </c>
    </row>
    <row r="33" spans="1:9" ht="15" customHeight="1">
      <c r="A33" s="113" t="s">
        <v>346</v>
      </c>
      <c r="B33" s="136">
        <v>25</v>
      </c>
      <c r="C33" s="103" t="s">
        <v>184</v>
      </c>
      <c r="D33" s="104" t="s">
        <v>196</v>
      </c>
      <c r="E33" s="104" t="s">
        <v>197</v>
      </c>
      <c r="F33" s="103" t="s">
        <v>166</v>
      </c>
      <c r="G33" s="104" t="s">
        <v>196</v>
      </c>
      <c r="H33" s="104" t="s">
        <v>100</v>
      </c>
      <c r="I33" s="95" t="s">
        <v>43</v>
      </c>
    </row>
    <row r="34" spans="1:9" ht="15" customHeight="1">
      <c r="A34" s="113" t="s">
        <v>347</v>
      </c>
      <c r="B34" s="136">
        <v>26</v>
      </c>
      <c r="C34" s="103" t="s">
        <v>184</v>
      </c>
      <c r="D34" s="104" t="s">
        <v>99</v>
      </c>
      <c r="E34" s="104" t="s">
        <v>258</v>
      </c>
      <c r="F34" s="103" t="s">
        <v>166</v>
      </c>
      <c r="G34" s="104" t="s">
        <v>192</v>
      </c>
      <c r="H34" s="104" t="s">
        <v>100</v>
      </c>
      <c r="I34" s="95" t="s">
        <v>44</v>
      </c>
    </row>
    <row r="35" spans="1:9" ht="15" customHeight="1">
      <c r="A35" s="113" t="s">
        <v>348</v>
      </c>
      <c r="B35" s="136">
        <v>28</v>
      </c>
      <c r="C35" s="103" t="s">
        <v>178</v>
      </c>
      <c r="D35" s="104" t="s">
        <v>101</v>
      </c>
      <c r="E35" s="104" t="s">
        <v>259</v>
      </c>
      <c r="F35" s="103" t="s">
        <v>166</v>
      </c>
      <c r="G35" s="104" t="s">
        <v>95</v>
      </c>
      <c r="H35" s="104" t="s">
        <v>230</v>
      </c>
      <c r="I35" s="95" t="s">
        <v>45</v>
      </c>
    </row>
    <row r="36" spans="1:9" ht="15" customHeight="1">
      <c r="A36" s="113" t="s">
        <v>349</v>
      </c>
      <c r="B36" s="136">
        <v>29</v>
      </c>
      <c r="C36" s="103" t="s">
        <v>164</v>
      </c>
      <c r="D36" s="104" t="s">
        <v>233</v>
      </c>
      <c r="E36" s="104" t="s">
        <v>234</v>
      </c>
      <c r="F36" s="103" t="s">
        <v>166</v>
      </c>
      <c r="G36" s="104" t="s">
        <v>229</v>
      </c>
      <c r="H36" s="104" t="s">
        <v>235</v>
      </c>
      <c r="I36" s="95" t="s">
        <v>46</v>
      </c>
    </row>
    <row r="37" spans="1:9" ht="15" customHeight="1">
      <c r="A37" s="113" t="s">
        <v>350</v>
      </c>
      <c r="B37" s="136">
        <v>31</v>
      </c>
      <c r="C37" s="103" t="s">
        <v>162</v>
      </c>
      <c r="D37" s="104" t="s">
        <v>242</v>
      </c>
      <c r="E37" s="104" t="s">
        <v>243</v>
      </c>
      <c r="F37" s="103" t="s">
        <v>166</v>
      </c>
      <c r="G37" s="104" t="s">
        <v>95</v>
      </c>
      <c r="H37" s="104" t="s">
        <v>226</v>
      </c>
      <c r="I37" s="95" t="s">
        <v>47</v>
      </c>
    </row>
    <row r="38" spans="1:9" ht="15" customHeight="1">
      <c r="A38" s="113" t="s">
        <v>352</v>
      </c>
      <c r="B38" s="136">
        <v>32</v>
      </c>
      <c r="C38" s="103" t="s">
        <v>178</v>
      </c>
      <c r="D38" s="104" t="s">
        <v>217</v>
      </c>
      <c r="E38" s="104" t="s">
        <v>351</v>
      </c>
      <c r="F38" s="103" t="s">
        <v>166</v>
      </c>
      <c r="G38" s="104" t="s">
        <v>201</v>
      </c>
      <c r="H38" s="104" t="s">
        <v>230</v>
      </c>
      <c r="I38" s="95" t="s">
        <v>48</v>
      </c>
    </row>
    <row r="39" spans="1:9" ht="15" customHeight="1">
      <c r="A39" s="113" t="s">
        <v>353</v>
      </c>
      <c r="B39" s="136">
        <v>33</v>
      </c>
      <c r="C39" s="103" t="s">
        <v>176</v>
      </c>
      <c r="D39" s="104" t="s">
        <v>205</v>
      </c>
      <c r="E39" s="104" t="s">
        <v>206</v>
      </c>
      <c r="F39" s="103" t="s">
        <v>166</v>
      </c>
      <c r="G39" s="104" t="s">
        <v>225</v>
      </c>
      <c r="H39" s="104" t="s">
        <v>226</v>
      </c>
      <c r="I39" s="95" t="s">
        <v>49</v>
      </c>
    </row>
    <row r="40" spans="1:9" ht="15" customHeight="1">
      <c r="A40" s="113" t="s">
        <v>354</v>
      </c>
      <c r="B40" s="136">
        <v>34</v>
      </c>
      <c r="C40" s="103" t="s">
        <v>162</v>
      </c>
      <c r="D40" s="104" t="s">
        <v>211</v>
      </c>
      <c r="E40" s="104" t="s">
        <v>254</v>
      </c>
      <c r="F40" s="103" t="s">
        <v>166</v>
      </c>
      <c r="G40" s="104" t="s">
        <v>223</v>
      </c>
      <c r="H40" s="104" t="s">
        <v>241</v>
      </c>
      <c r="I40" s="95" t="s">
        <v>50</v>
      </c>
    </row>
    <row r="41" spans="1:9" ht="15" customHeight="1">
      <c r="A41" s="113" t="s">
        <v>355</v>
      </c>
      <c r="B41" s="136">
        <v>35</v>
      </c>
      <c r="C41" s="103" t="s">
        <v>162</v>
      </c>
      <c r="D41" s="104" t="s">
        <v>248</v>
      </c>
      <c r="E41" s="104" t="s">
        <v>103</v>
      </c>
      <c r="F41" s="103" t="s">
        <v>166</v>
      </c>
      <c r="G41" s="104" t="s">
        <v>192</v>
      </c>
      <c r="H41" s="104" t="s">
        <v>250</v>
      </c>
      <c r="I41" s="95" t="s">
        <v>51</v>
      </c>
    </row>
    <row r="42" spans="1:9" ht="15" customHeight="1">
      <c r="A42" s="113" t="s">
        <v>356</v>
      </c>
      <c r="B42" s="136">
        <v>36</v>
      </c>
      <c r="C42" s="103" t="s">
        <v>184</v>
      </c>
      <c r="D42" s="104" t="s">
        <v>52</v>
      </c>
      <c r="E42" s="104" t="s">
        <v>53</v>
      </c>
      <c r="F42" s="103" t="s">
        <v>185</v>
      </c>
      <c r="G42" s="104" t="s">
        <v>54</v>
      </c>
      <c r="H42" s="104" t="s">
        <v>251</v>
      </c>
      <c r="I42" s="95" t="s">
        <v>55</v>
      </c>
    </row>
    <row r="43" spans="1:9" ht="15" customHeight="1">
      <c r="A43" s="113" t="s">
        <v>357</v>
      </c>
      <c r="B43" s="136">
        <v>37</v>
      </c>
      <c r="C43" s="103" t="s">
        <v>184</v>
      </c>
      <c r="D43" s="104" t="s">
        <v>56</v>
      </c>
      <c r="E43" s="104" t="s">
        <v>57</v>
      </c>
      <c r="F43" s="103" t="s">
        <v>185</v>
      </c>
      <c r="G43" s="104" t="s">
        <v>58</v>
      </c>
      <c r="H43" s="104" t="s">
        <v>100</v>
      </c>
      <c r="I43" s="95" t="s">
        <v>59</v>
      </c>
    </row>
    <row r="44" spans="1:9" ht="15" customHeight="1">
      <c r="A44" s="113" t="s">
        <v>358</v>
      </c>
      <c r="B44" s="136">
        <v>38</v>
      </c>
      <c r="C44" s="103" t="s">
        <v>164</v>
      </c>
      <c r="D44" s="104" t="s">
        <v>295</v>
      </c>
      <c r="E44" s="104" t="s">
        <v>296</v>
      </c>
      <c r="F44" s="103" t="s">
        <v>166</v>
      </c>
      <c r="G44" s="104" t="s">
        <v>297</v>
      </c>
      <c r="H44" s="104" t="s">
        <v>118</v>
      </c>
      <c r="I44" s="95" t="s">
        <v>60</v>
      </c>
    </row>
    <row r="45" spans="1:9" ht="15" customHeight="1">
      <c r="A45" s="113" t="s">
        <v>359</v>
      </c>
      <c r="B45" s="136">
        <v>39</v>
      </c>
      <c r="C45" s="103" t="s">
        <v>174</v>
      </c>
      <c r="D45" s="104" t="s">
        <v>114</v>
      </c>
      <c r="E45" s="104" t="s">
        <v>115</v>
      </c>
      <c r="F45" s="103" t="s">
        <v>166</v>
      </c>
      <c r="G45" s="104" t="s">
        <v>116</v>
      </c>
      <c r="H45" s="104" t="s">
        <v>189</v>
      </c>
      <c r="I45" s="95" t="s">
        <v>61</v>
      </c>
    </row>
    <row r="46" spans="1:9" ht="15" customHeight="1">
      <c r="A46" s="113" t="s">
        <v>360</v>
      </c>
      <c r="B46" s="136">
        <v>40</v>
      </c>
      <c r="C46" s="103" t="s">
        <v>174</v>
      </c>
      <c r="D46" s="104" t="s">
        <v>62</v>
      </c>
      <c r="E46" s="104" t="s">
        <v>63</v>
      </c>
      <c r="F46" s="103" t="s">
        <v>172</v>
      </c>
      <c r="G46" s="104" t="s">
        <v>111</v>
      </c>
      <c r="H46" s="104" t="s">
        <v>189</v>
      </c>
      <c r="I46" s="95" t="s">
        <v>64</v>
      </c>
    </row>
    <row r="47" spans="1:9" ht="15" customHeight="1">
      <c r="A47" s="113" t="s">
        <v>361</v>
      </c>
      <c r="B47" s="136">
        <v>42</v>
      </c>
      <c r="C47" s="103" t="s">
        <v>175</v>
      </c>
      <c r="D47" s="104" t="s">
        <v>244</v>
      </c>
      <c r="E47" s="104" t="s">
        <v>245</v>
      </c>
      <c r="F47" s="103" t="s">
        <v>172</v>
      </c>
      <c r="G47" s="104" t="s">
        <v>193</v>
      </c>
      <c r="H47" s="104" t="s">
        <v>236</v>
      </c>
      <c r="I47" s="95" t="s">
        <v>65</v>
      </c>
    </row>
    <row r="48" spans="1:9" ht="15" customHeight="1">
      <c r="A48" s="113" t="s">
        <v>362</v>
      </c>
      <c r="B48" s="136">
        <v>43</v>
      </c>
      <c r="C48" s="103" t="s">
        <v>184</v>
      </c>
      <c r="D48" s="104" t="s">
        <v>104</v>
      </c>
      <c r="E48" s="104" t="s">
        <v>105</v>
      </c>
      <c r="F48" s="103" t="s">
        <v>173</v>
      </c>
      <c r="G48" s="104" t="s">
        <v>212</v>
      </c>
      <c r="H48" s="104" t="s">
        <v>100</v>
      </c>
      <c r="I48" s="95" t="s">
        <v>66</v>
      </c>
    </row>
    <row r="49" spans="1:9" ht="15" customHeight="1">
      <c r="A49" s="113" t="s">
        <v>363</v>
      </c>
      <c r="B49" s="136">
        <v>45</v>
      </c>
      <c r="C49" s="103" t="s">
        <v>164</v>
      </c>
      <c r="D49" s="104" t="s">
        <v>117</v>
      </c>
      <c r="E49" s="104" t="s">
        <v>213</v>
      </c>
      <c r="F49" s="103" t="s">
        <v>166</v>
      </c>
      <c r="G49" s="104" t="s">
        <v>107</v>
      </c>
      <c r="H49" s="104" t="s">
        <v>118</v>
      </c>
      <c r="I49" s="95" t="s">
        <v>67</v>
      </c>
    </row>
    <row r="50" spans="1:9" ht="15" customHeight="1">
      <c r="A50" s="113" t="s">
        <v>364</v>
      </c>
      <c r="B50" s="136">
        <v>47</v>
      </c>
      <c r="C50" s="103" t="s">
        <v>164</v>
      </c>
      <c r="D50" s="104" t="s">
        <v>292</v>
      </c>
      <c r="E50" s="104" t="s">
        <v>293</v>
      </c>
      <c r="F50" s="103" t="s">
        <v>166</v>
      </c>
      <c r="G50" s="104" t="s">
        <v>229</v>
      </c>
      <c r="H50" s="104" t="s">
        <v>294</v>
      </c>
      <c r="I50" s="95" t="s">
        <v>68</v>
      </c>
    </row>
    <row r="51" spans="1:9" ht="15" customHeight="1">
      <c r="A51" s="113" t="s">
        <v>366</v>
      </c>
      <c r="B51" s="136">
        <v>68</v>
      </c>
      <c r="C51" s="103" t="s">
        <v>164</v>
      </c>
      <c r="D51" s="104" t="s">
        <v>300</v>
      </c>
      <c r="E51" s="104" t="s">
        <v>301</v>
      </c>
      <c r="F51" s="103" t="s">
        <v>166</v>
      </c>
      <c r="G51" s="104" t="s">
        <v>225</v>
      </c>
      <c r="H51" s="104" t="s">
        <v>241</v>
      </c>
      <c r="I51" s="95" t="s">
        <v>316</v>
      </c>
    </row>
    <row r="52" spans="1:9" ht="15" customHeight="1">
      <c r="A52" s="113" t="s">
        <v>367</v>
      </c>
      <c r="B52" s="136">
        <v>48</v>
      </c>
      <c r="C52" s="103" t="s">
        <v>178</v>
      </c>
      <c r="D52" s="104" t="s">
        <v>110</v>
      </c>
      <c r="E52" s="104" t="s">
        <v>365</v>
      </c>
      <c r="F52" s="103" t="s">
        <v>172</v>
      </c>
      <c r="G52" s="104" t="s">
        <v>111</v>
      </c>
      <c r="H52" s="104" t="s">
        <v>230</v>
      </c>
      <c r="I52" s="95" t="s">
        <v>69</v>
      </c>
    </row>
    <row r="53" spans="1:9" ht="15" customHeight="1">
      <c r="A53" s="113" t="s">
        <v>368</v>
      </c>
      <c r="B53" s="136">
        <v>50</v>
      </c>
      <c r="C53" s="103" t="s">
        <v>184</v>
      </c>
      <c r="D53" s="104" t="s">
        <v>70</v>
      </c>
      <c r="E53" s="104" t="s">
        <v>71</v>
      </c>
      <c r="F53" s="103" t="s">
        <v>166</v>
      </c>
      <c r="G53" s="104" t="s">
        <v>229</v>
      </c>
      <c r="H53" s="104" t="s">
        <v>98</v>
      </c>
      <c r="I53" s="95" t="s">
        <v>269</v>
      </c>
    </row>
    <row r="54" spans="1:9" ht="15" customHeight="1">
      <c r="A54" s="113" t="s">
        <v>369</v>
      </c>
      <c r="B54" s="136">
        <v>51</v>
      </c>
      <c r="C54" s="103" t="s">
        <v>162</v>
      </c>
      <c r="D54" s="104" t="s">
        <v>252</v>
      </c>
      <c r="E54" s="104" t="s">
        <v>102</v>
      </c>
      <c r="F54" s="103" t="s">
        <v>166</v>
      </c>
      <c r="G54" s="104" t="s">
        <v>95</v>
      </c>
      <c r="H54" s="104" t="s">
        <v>226</v>
      </c>
      <c r="I54" s="95" t="s">
        <v>271</v>
      </c>
    </row>
    <row r="55" spans="1:9" ht="15" customHeight="1">
      <c r="A55" s="113" t="s">
        <v>371</v>
      </c>
      <c r="B55" s="136">
        <v>52</v>
      </c>
      <c r="C55" s="103" t="s">
        <v>164</v>
      </c>
      <c r="D55" s="104" t="s">
        <v>72</v>
      </c>
      <c r="E55" s="104" t="s">
        <v>73</v>
      </c>
      <c r="F55" s="103" t="s">
        <v>172</v>
      </c>
      <c r="G55" s="104" t="s">
        <v>74</v>
      </c>
      <c r="H55" s="104" t="s">
        <v>241</v>
      </c>
      <c r="I55" s="95" t="s">
        <v>272</v>
      </c>
    </row>
    <row r="56" spans="1:9" ht="15" customHeight="1">
      <c r="A56" s="113" t="s">
        <v>372</v>
      </c>
      <c r="B56" s="136">
        <v>53</v>
      </c>
      <c r="C56" s="103" t="s">
        <v>177</v>
      </c>
      <c r="D56" s="104" t="s">
        <v>75</v>
      </c>
      <c r="E56" s="104" t="s">
        <v>76</v>
      </c>
      <c r="F56" s="103" t="s">
        <v>77</v>
      </c>
      <c r="G56" s="104" t="s">
        <v>370</v>
      </c>
      <c r="H56" s="104" t="s">
        <v>247</v>
      </c>
      <c r="I56" s="95" t="s">
        <v>273</v>
      </c>
    </row>
    <row r="57" spans="1:9" ht="15" customHeight="1">
      <c r="A57" s="113" t="s">
        <v>373</v>
      </c>
      <c r="B57" s="136">
        <v>54</v>
      </c>
      <c r="C57" s="103" t="s">
        <v>164</v>
      </c>
      <c r="D57" s="104" t="s">
        <v>112</v>
      </c>
      <c r="E57" s="104" t="s">
        <v>113</v>
      </c>
      <c r="F57" s="103" t="s">
        <v>166</v>
      </c>
      <c r="G57" s="104" t="s">
        <v>201</v>
      </c>
      <c r="H57" s="104" t="s">
        <v>294</v>
      </c>
      <c r="I57" s="95" t="s">
        <v>274</v>
      </c>
    </row>
    <row r="58" spans="1:9" ht="15" customHeight="1">
      <c r="A58" s="113" t="s">
        <v>374</v>
      </c>
      <c r="B58" s="136">
        <v>55</v>
      </c>
      <c r="C58" s="103" t="s">
        <v>178</v>
      </c>
      <c r="D58" s="104" t="s">
        <v>108</v>
      </c>
      <c r="E58" s="104" t="s">
        <v>109</v>
      </c>
      <c r="F58" s="103" t="s">
        <v>166</v>
      </c>
      <c r="G58" s="104" t="s">
        <v>201</v>
      </c>
      <c r="H58" s="104" t="s">
        <v>78</v>
      </c>
      <c r="I58" s="95" t="s">
        <v>275</v>
      </c>
    </row>
    <row r="59" spans="1:9" ht="15" customHeight="1">
      <c r="A59" s="113" t="s">
        <v>375</v>
      </c>
      <c r="B59" s="136">
        <v>56</v>
      </c>
      <c r="C59" s="103" t="s">
        <v>178</v>
      </c>
      <c r="D59" s="104" t="s">
        <v>79</v>
      </c>
      <c r="E59" s="104" t="s">
        <v>214</v>
      </c>
      <c r="F59" s="103" t="s">
        <v>166</v>
      </c>
      <c r="G59" s="104" t="s">
        <v>201</v>
      </c>
      <c r="H59" s="104" t="s">
        <v>230</v>
      </c>
      <c r="I59" s="95" t="s">
        <v>276</v>
      </c>
    </row>
    <row r="60" spans="1:9" ht="15" customHeight="1">
      <c r="A60" s="113" t="s">
        <v>376</v>
      </c>
      <c r="B60" s="136">
        <v>57</v>
      </c>
      <c r="C60" s="103" t="s">
        <v>184</v>
      </c>
      <c r="D60" s="104" t="s">
        <v>215</v>
      </c>
      <c r="E60" s="104" t="s">
        <v>80</v>
      </c>
      <c r="F60" s="103" t="s">
        <v>166</v>
      </c>
      <c r="G60" s="104" t="s">
        <v>216</v>
      </c>
      <c r="H60" s="104" t="s">
        <v>98</v>
      </c>
      <c r="I60" s="95" t="s">
        <v>277</v>
      </c>
    </row>
    <row r="61" spans="1:9" ht="15" customHeight="1">
      <c r="A61" s="113" t="s">
        <v>377</v>
      </c>
      <c r="B61" s="136">
        <v>58</v>
      </c>
      <c r="C61" s="103" t="s">
        <v>163</v>
      </c>
      <c r="D61" s="104" t="s">
        <v>298</v>
      </c>
      <c r="E61" s="104" t="s">
        <v>299</v>
      </c>
      <c r="F61" s="103" t="s">
        <v>166</v>
      </c>
      <c r="G61" s="104" t="s">
        <v>229</v>
      </c>
      <c r="H61" s="104" t="s">
        <v>294</v>
      </c>
      <c r="I61" s="95" t="s">
        <v>278</v>
      </c>
    </row>
    <row r="62" spans="1:9" ht="15" customHeight="1">
      <c r="A62" s="113" t="s">
        <v>378</v>
      </c>
      <c r="B62" s="136">
        <v>59</v>
      </c>
      <c r="C62" s="103" t="s">
        <v>177</v>
      </c>
      <c r="D62" s="104" t="s">
        <v>302</v>
      </c>
      <c r="E62" s="104" t="s">
        <v>303</v>
      </c>
      <c r="F62" s="103" t="s">
        <v>304</v>
      </c>
      <c r="G62" s="104" t="s">
        <v>225</v>
      </c>
      <c r="H62" s="104" t="s">
        <v>236</v>
      </c>
      <c r="I62" s="95" t="s">
        <v>282</v>
      </c>
    </row>
    <row r="63" spans="1:9" ht="15" customHeight="1">
      <c r="A63" s="113" t="s">
        <v>379</v>
      </c>
      <c r="B63" s="136">
        <v>60</v>
      </c>
      <c r="C63" s="103" t="s">
        <v>164</v>
      </c>
      <c r="D63" s="104" t="s">
        <v>255</v>
      </c>
      <c r="E63" s="104" t="s">
        <v>256</v>
      </c>
      <c r="F63" s="103" t="s">
        <v>166</v>
      </c>
      <c r="G63" s="104" t="s">
        <v>229</v>
      </c>
      <c r="H63" s="104" t="s">
        <v>235</v>
      </c>
      <c r="I63" s="95" t="s">
        <v>283</v>
      </c>
    </row>
    <row r="64" spans="1:9" ht="15" customHeight="1">
      <c r="A64" s="113" t="s">
        <v>380</v>
      </c>
      <c r="B64" s="136">
        <v>61</v>
      </c>
      <c r="C64" s="103" t="s">
        <v>163</v>
      </c>
      <c r="D64" s="104" t="s">
        <v>305</v>
      </c>
      <c r="E64" s="104" t="s">
        <v>306</v>
      </c>
      <c r="F64" s="103" t="s">
        <v>166</v>
      </c>
      <c r="G64" s="104" t="s">
        <v>307</v>
      </c>
      <c r="H64" s="104" t="s">
        <v>253</v>
      </c>
      <c r="I64" s="95" t="s">
        <v>284</v>
      </c>
    </row>
    <row r="65" spans="1:9" ht="15" customHeight="1">
      <c r="A65" s="113" t="s">
        <v>381</v>
      </c>
      <c r="B65" s="136">
        <v>62</v>
      </c>
      <c r="C65" s="103" t="s">
        <v>163</v>
      </c>
      <c r="D65" s="104" t="s">
        <v>119</v>
      </c>
      <c r="E65" s="104" t="s">
        <v>257</v>
      </c>
      <c r="F65" s="103" t="s">
        <v>166</v>
      </c>
      <c r="G65" s="104" t="s">
        <v>95</v>
      </c>
      <c r="H65" s="104" t="s">
        <v>120</v>
      </c>
      <c r="I65" s="95" t="s">
        <v>285</v>
      </c>
    </row>
    <row r="66" spans="1:9" ht="15" customHeight="1">
      <c r="A66" s="113" t="s">
        <v>382</v>
      </c>
      <c r="B66" s="136">
        <v>63</v>
      </c>
      <c r="C66" s="103" t="s">
        <v>163</v>
      </c>
      <c r="D66" s="104" t="s">
        <v>81</v>
      </c>
      <c r="E66" s="104" t="s">
        <v>82</v>
      </c>
      <c r="F66" s="103" t="s">
        <v>166</v>
      </c>
      <c r="G66" s="104" t="s">
        <v>229</v>
      </c>
      <c r="H66" s="104" t="s">
        <v>294</v>
      </c>
      <c r="I66" s="95" t="s">
        <v>286</v>
      </c>
    </row>
    <row r="67" spans="1:9" ht="15" customHeight="1">
      <c r="A67" s="113" t="s">
        <v>383</v>
      </c>
      <c r="B67" s="136">
        <v>64</v>
      </c>
      <c r="C67" s="103" t="s">
        <v>163</v>
      </c>
      <c r="D67" s="104" t="s">
        <v>121</v>
      </c>
      <c r="E67" s="104" t="s">
        <v>122</v>
      </c>
      <c r="F67" s="103" t="s">
        <v>166</v>
      </c>
      <c r="G67" s="104" t="s">
        <v>123</v>
      </c>
      <c r="H67" s="104" t="s">
        <v>309</v>
      </c>
      <c r="I67" s="95" t="s">
        <v>287</v>
      </c>
    </row>
    <row r="68" spans="1:9" ht="15" customHeight="1">
      <c r="A68" s="113" t="s">
        <v>384</v>
      </c>
      <c r="B68" s="136">
        <v>65</v>
      </c>
      <c r="C68" s="103" t="s">
        <v>163</v>
      </c>
      <c r="D68" s="104" t="s">
        <v>308</v>
      </c>
      <c r="E68" s="104" t="s">
        <v>83</v>
      </c>
      <c r="F68" s="103" t="s">
        <v>166</v>
      </c>
      <c r="G68" s="104" t="s">
        <v>192</v>
      </c>
      <c r="H68" s="104" t="s">
        <v>309</v>
      </c>
      <c r="I68" s="95" t="s">
        <v>288</v>
      </c>
    </row>
    <row r="69" spans="1:9" ht="15" customHeight="1">
      <c r="A69" s="113" t="s">
        <v>385</v>
      </c>
      <c r="B69" s="136">
        <v>66</v>
      </c>
      <c r="C69" s="103" t="s">
        <v>266</v>
      </c>
      <c r="D69" s="104" t="s">
        <v>311</v>
      </c>
      <c r="E69" s="104" t="s">
        <v>312</v>
      </c>
      <c r="F69" s="103" t="s">
        <v>166</v>
      </c>
      <c r="G69" s="104" t="s">
        <v>310</v>
      </c>
      <c r="H69" s="104" t="s">
        <v>313</v>
      </c>
      <c r="I69" s="95" t="s">
        <v>290</v>
      </c>
    </row>
    <row r="70" spans="1:9" ht="15" customHeight="1">
      <c r="A70" s="113" t="s">
        <v>386</v>
      </c>
      <c r="B70" s="136">
        <v>67</v>
      </c>
      <c r="C70" s="103" t="s">
        <v>266</v>
      </c>
      <c r="D70" s="104" t="s">
        <v>314</v>
      </c>
      <c r="E70" s="104" t="s">
        <v>315</v>
      </c>
      <c r="F70" s="103" t="s">
        <v>166</v>
      </c>
      <c r="G70" s="104" t="s">
        <v>310</v>
      </c>
      <c r="H70" s="104" t="s">
        <v>313</v>
      </c>
      <c r="I70" s="95" t="s">
        <v>291</v>
      </c>
    </row>
    <row r="71" spans="1:9" ht="12.75">
      <c r="A71" s="122"/>
      <c r="B71" s="128"/>
      <c r="C71" s="106"/>
      <c r="D71" s="106"/>
      <c r="E71" s="106"/>
      <c r="F71" s="106"/>
      <c r="G71" s="106"/>
      <c r="H71" s="106"/>
      <c r="I71" s="106"/>
    </row>
    <row r="72" spans="1:9" ht="12.75">
      <c r="A72" s="122"/>
      <c r="B72" s="128"/>
      <c r="C72" s="106"/>
      <c r="D72" s="106"/>
      <c r="E72" s="106"/>
      <c r="F72" s="106"/>
      <c r="G72" s="106"/>
      <c r="H72" s="106"/>
      <c r="I72" s="106"/>
    </row>
    <row r="73" spans="1:9" ht="12.75">
      <c r="A73" s="122"/>
      <c r="B73" s="128"/>
      <c r="C73" s="106"/>
      <c r="D73" s="106"/>
      <c r="E73" s="106"/>
      <c r="F73" s="106"/>
      <c r="G73" s="106"/>
      <c r="H73" s="106"/>
      <c r="I73" s="106"/>
    </row>
    <row r="74" spans="1:9" ht="12.75">
      <c r="A74" s="122"/>
      <c r="B74" s="128"/>
      <c r="C74" s="106"/>
      <c r="D74" s="106"/>
      <c r="E74" s="106"/>
      <c r="F74" s="106"/>
      <c r="G74" s="106"/>
      <c r="H74" s="106"/>
      <c r="I74" s="106"/>
    </row>
    <row r="75" spans="1:9" ht="12.75">
      <c r="A75" s="122"/>
      <c r="B75" s="128"/>
      <c r="C75" s="106"/>
      <c r="D75" s="106"/>
      <c r="E75" s="106"/>
      <c r="F75" s="106"/>
      <c r="G75" s="106"/>
      <c r="H75" s="106"/>
      <c r="I75" s="106"/>
    </row>
    <row r="76" spans="1:9" ht="12.75">
      <c r="A76" s="122"/>
      <c r="B76" s="128"/>
      <c r="C76" s="106"/>
      <c r="D76" s="106"/>
      <c r="E76" s="106"/>
      <c r="F76" s="106"/>
      <c r="G76" s="106"/>
      <c r="H76" s="106"/>
      <c r="I76" s="106"/>
    </row>
    <row r="77" spans="1:9" ht="12.75">
      <c r="A77" s="122"/>
      <c r="B77" s="128"/>
      <c r="C77" s="106"/>
      <c r="D77" s="106"/>
      <c r="E77" s="106"/>
      <c r="F77" s="106"/>
      <c r="G77" s="106"/>
      <c r="H77" s="106"/>
      <c r="I77" s="106"/>
    </row>
    <row r="78" spans="1:9" ht="12.75">
      <c r="A78" s="122"/>
      <c r="B78" s="128"/>
      <c r="C78" s="106"/>
      <c r="D78" s="106"/>
      <c r="E78" s="106"/>
      <c r="F78" s="106"/>
      <c r="G78" s="106"/>
      <c r="H78" s="106"/>
      <c r="I78" s="106"/>
    </row>
    <row r="79" spans="1:9" ht="12.75">
      <c r="A79" s="122"/>
      <c r="B79" s="128"/>
      <c r="C79" s="106"/>
      <c r="D79" s="106"/>
      <c r="E79" s="106"/>
      <c r="F79" s="106"/>
      <c r="G79" s="106"/>
      <c r="H79" s="106"/>
      <c r="I79" s="106"/>
    </row>
    <row r="80" spans="1:9" ht="12.75">
      <c r="A80" s="122"/>
      <c r="B80" s="128"/>
      <c r="C80" s="106"/>
      <c r="D80" s="106"/>
      <c r="E80" s="106"/>
      <c r="F80" s="106"/>
      <c r="G80" s="106"/>
      <c r="H80" s="106"/>
      <c r="I80" s="106"/>
    </row>
    <row r="81" spans="1:9" ht="12.75">
      <c r="A81" s="122"/>
      <c r="B81" s="128"/>
      <c r="C81" s="106"/>
      <c r="D81" s="106"/>
      <c r="E81" s="106"/>
      <c r="F81" s="106"/>
      <c r="G81" s="106"/>
      <c r="H81" s="106"/>
      <c r="I81" s="106"/>
    </row>
    <row r="82" spans="1:9" ht="12.75">
      <c r="A82" s="122"/>
      <c r="B82" s="128"/>
      <c r="C82" s="106"/>
      <c r="D82" s="106"/>
      <c r="E82" s="106"/>
      <c r="F82" s="106"/>
      <c r="G82" s="106"/>
      <c r="H82" s="106"/>
      <c r="I82" s="106"/>
    </row>
    <row r="83" spans="1:9" ht="12.75">
      <c r="A83" s="122"/>
      <c r="B83" s="128"/>
      <c r="C83" s="106"/>
      <c r="D83" s="106"/>
      <c r="E83" s="106"/>
      <c r="F83" s="106"/>
      <c r="G83" s="106"/>
      <c r="H83" s="106"/>
      <c r="I83" s="106"/>
    </row>
    <row r="84" spans="1:9" ht="12.75">
      <c r="A84" s="122"/>
      <c r="B84" s="128"/>
      <c r="C84" s="106"/>
      <c r="D84" s="106"/>
      <c r="E84" s="106"/>
      <c r="F84" s="106"/>
      <c r="G84" s="106"/>
      <c r="H84" s="106"/>
      <c r="I84" s="106"/>
    </row>
    <row r="85" spans="1:9" ht="12.75">
      <c r="A85" s="122"/>
      <c r="B85" s="128"/>
      <c r="C85" s="106"/>
      <c r="D85" s="106"/>
      <c r="E85" s="106"/>
      <c r="F85" s="106"/>
      <c r="G85" s="106"/>
      <c r="H85" s="106"/>
      <c r="I85" s="106"/>
    </row>
    <row r="86" spans="1:9" ht="12.75">
      <c r="A86" s="122"/>
      <c r="B86" s="128"/>
      <c r="C86" s="106"/>
      <c r="D86" s="106"/>
      <c r="E86" s="106"/>
      <c r="F86" s="106"/>
      <c r="G86" s="106"/>
      <c r="H86" s="106"/>
      <c r="I86" s="106"/>
    </row>
    <row r="87" spans="1:9" ht="12.75">
      <c r="A87" s="122"/>
      <c r="B87" s="128"/>
      <c r="C87" s="106"/>
      <c r="D87" s="106"/>
      <c r="E87" s="106"/>
      <c r="F87" s="106"/>
      <c r="G87" s="106"/>
      <c r="H87" s="106"/>
      <c r="I87" s="106"/>
    </row>
    <row r="88" spans="1:9" ht="12.75">
      <c r="A88" s="122"/>
      <c r="B88" s="128"/>
      <c r="C88" s="106"/>
      <c r="D88" s="106"/>
      <c r="E88" s="106"/>
      <c r="F88" s="106"/>
      <c r="G88" s="106"/>
      <c r="H88" s="106"/>
      <c r="I88" s="106"/>
    </row>
    <row r="89" spans="1:9" ht="12.75">
      <c r="A89" s="122"/>
      <c r="B89" s="128"/>
      <c r="C89" s="106"/>
      <c r="D89" s="106"/>
      <c r="E89" s="106"/>
      <c r="F89" s="106"/>
      <c r="G89" s="106"/>
      <c r="H89" s="106"/>
      <c r="I89" s="106"/>
    </row>
    <row r="90" spans="1:9" ht="12.75">
      <c r="A90" s="122"/>
      <c r="B90" s="128"/>
      <c r="C90" s="106"/>
      <c r="D90" s="106"/>
      <c r="E90" s="106"/>
      <c r="F90" s="106"/>
      <c r="G90" s="106"/>
      <c r="H90" s="106"/>
      <c r="I90" s="106"/>
    </row>
    <row r="91" spans="1:9" ht="12.75">
      <c r="A91" s="122"/>
      <c r="B91" s="128"/>
      <c r="C91" s="106"/>
      <c r="D91" s="106"/>
      <c r="E91" s="106"/>
      <c r="F91" s="106"/>
      <c r="G91" s="106"/>
      <c r="H91" s="106"/>
      <c r="I91" s="106"/>
    </row>
    <row r="92" spans="1:9" ht="12.75">
      <c r="A92" s="122"/>
      <c r="B92" s="128"/>
      <c r="C92" s="106"/>
      <c r="D92" s="106"/>
      <c r="E92" s="106"/>
      <c r="F92" s="106"/>
      <c r="G92" s="106"/>
      <c r="H92" s="106"/>
      <c r="I92" s="106"/>
    </row>
    <row r="93" spans="1:9" ht="12.75">
      <c r="A93" s="122"/>
      <c r="B93" s="128"/>
      <c r="C93" s="106"/>
      <c r="D93" s="106"/>
      <c r="E93" s="106"/>
      <c r="F93" s="106"/>
      <c r="G93" s="106"/>
      <c r="H93" s="106"/>
      <c r="I93" s="106"/>
    </row>
    <row r="94" spans="1:9" ht="12.75">
      <c r="A94" s="122"/>
      <c r="B94" s="128"/>
      <c r="C94" s="106"/>
      <c r="D94" s="106"/>
      <c r="E94" s="106"/>
      <c r="F94" s="106"/>
      <c r="G94" s="106"/>
      <c r="H94" s="106"/>
      <c r="I94" s="106"/>
    </row>
    <row r="95" spans="1:9" ht="12.75">
      <c r="A95" s="122"/>
      <c r="B95" s="128"/>
      <c r="C95" s="106"/>
      <c r="D95" s="106"/>
      <c r="E95" s="106"/>
      <c r="F95" s="106"/>
      <c r="G95" s="106"/>
      <c r="H95" s="106"/>
      <c r="I95" s="106"/>
    </row>
    <row r="96" spans="1:9" ht="12.75">
      <c r="A96" s="122"/>
      <c r="B96" s="128"/>
      <c r="C96" s="106"/>
      <c r="D96" s="106"/>
      <c r="E96" s="106"/>
      <c r="F96" s="106"/>
      <c r="G96" s="106"/>
      <c r="H96" s="106"/>
      <c r="I96" s="106"/>
    </row>
    <row r="97" spans="1:9" ht="12.75">
      <c r="A97" s="122"/>
      <c r="B97" s="128"/>
      <c r="C97" s="106"/>
      <c r="D97" s="106"/>
      <c r="E97" s="106"/>
      <c r="F97" s="106"/>
      <c r="G97" s="106"/>
      <c r="H97" s="106"/>
      <c r="I97" s="106"/>
    </row>
    <row r="98" spans="1:9" ht="12.75">
      <c r="A98" s="122"/>
      <c r="B98" s="128"/>
      <c r="C98" s="106"/>
      <c r="D98" s="106"/>
      <c r="E98" s="106"/>
      <c r="F98" s="106"/>
      <c r="G98" s="106"/>
      <c r="H98" s="106"/>
      <c r="I98" s="106"/>
    </row>
    <row r="99" spans="1:9" ht="12.75">
      <c r="A99" s="122"/>
      <c r="B99" s="128"/>
      <c r="C99" s="106"/>
      <c r="D99" s="106"/>
      <c r="E99" s="106"/>
      <c r="F99" s="106"/>
      <c r="G99" s="106"/>
      <c r="H99" s="106"/>
      <c r="I99" s="106"/>
    </row>
    <row r="100" spans="1:9" ht="12.75">
      <c r="A100" s="122"/>
      <c r="B100" s="128"/>
      <c r="C100" s="106"/>
      <c r="D100" s="106"/>
      <c r="E100" s="106"/>
      <c r="F100" s="106"/>
      <c r="G100" s="106"/>
      <c r="H100" s="106"/>
      <c r="I100" s="106"/>
    </row>
    <row r="101" spans="1:9" ht="12.75">
      <c r="A101" s="122"/>
      <c r="B101" s="128"/>
      <c r="C101" s="106"/>
      <c r="D101" s="106"/>
      <c r="E101" s="106"/>
      <c r="F101" s="106"/>
      <c r="G101" s="106"/>
      <c r="H101" s="106"/>
      <c r="I101" s="106"/>
    </row>
    <row r="102" spans="1:9" ht="12.75">
      <c r="A102" s="122"/>
      <c r="B102" s="128"/>
      <c r="C102" s="106"/>
      <c r="D102" s="106"/>
      <c r="E102" s="106"/>
      <c r="F102" s="106"/>
      <c r="G102" s="106"/>
      <c r="H102" s="106"/>
      <c r="I102" s="106"/>
    </row>
    <row r="103" spans="1:9" ht="12.75">
      <c r="A103" s="122"/>
      <c r="B103" s="128"/>
      <c r="C103" s="106"/>
      <c r="D103" s="106"/>
      <c r="E103" s="106"/>
      <c r="F103" s="106"/>
      <c r="G103" s="106"/>
      <c r="H103" s="106"/>
      <c r="I103" s="106"/>
    </row>
    <row r="104" spans="1:9" ht="12.75">
      <c r="A104" s="122"/>
      <c r="B104" s="128"/>
      <c r="C104" s="106"/>
      <c r="D104" s="106"/>
      <c r="E104" s="106"/>
      <c r="F104" s="106"/>
      <c r="G104" s="106"/>
      <c r="H104" s="106"/>
      <c r="I104" s="106"/>
    </row>
    <row r="105" spans="1:9" ht="12.75">
      <c r="A105" s="122"/>
      <c r="B105" s="128"/>
      <c r="C105" s="106"/>
      <c r="D105" s="106"/>
      <c r="E105" s="106"/>
      <c r="F105" s="106"/>
      <c r="G105" s="106"/>
      <c r="H105" s="106"/>
      <c r="I105" s="106"/>
    </row>
    <row r="106" spans="1:9" ht="12.75">
      <c r="A106" s="122"/>
      <c r="B106" s="128"/>
      <c r="C106" s="106"/>
      <c r="D106" s="106"/>
      <c r="E106" s="106"/>
      <c r="F106" s="106"/>
      <c r="G106" s="106"/>
      <c r="H106" s="106"/>
      <c r="I106" s="106"/>
    </row>
    <row r="107" spans="1:9" ht="12.75">
      <c r="A107" s="122"/>
      <c r="B107" s="128"/>
      <c r="C107" s="106"/>
      <c r="D107" s="106"/>
      <c r="E107" s="106"/>
      <c r="F107" s="106"/>
      <c r="G107" s="106"/>
      <c r="H107" s="106"/>
      <c r="I107" s="106"/>
    </row>
    <row r="108" spans="1:9" ht="12.75">
      <c r="A108" s="122"/>
      <c r="B108" s="128"/>
      <c r="C108" s="106"/>
      <c r="D108" s="106"/>
      <c r="E108" s="106"/>
      <c r="F108" s="106"/>
      <c r="G108" s="106"/>
      <c r="H108" s="106"/>
      <c r="I108" s="106"/>
    </row>
    <row r="109" spans="1:9" ht="12.75">
      <c r="A109" s="122"/>
      <c r="B109" s="128"/>
      <c r="C109" s="106"/>
      <c r="D109" s="106"/>
      <c r="E109" s="106"/>
      <c r="F109" s="106"/>
      <c r="G109" s="106"/>
      <c r="H109" s="106"/>
      <c r="I109" s="106"/>
    </row>
    <row r="110" spans="1:9" ht="12.75">
      <c r="A110" s="122"/>
      <c r="B110" s="128"/>
      <c r="C110" s="106"/>
      <c r="D110" s="106"/>
      <c r="E110" s="106"/>
      <c r="F110" s="106"/>
      <c r="G110" s="106"/>
      <c r="H110" s="106"/>
      <c r="I110" s="106"/>
    </row>
    <row r="111" spans="1:9" ht="12.75">
      <c r="A111" s="122"/>
      <c r="B111" s="128"/>
      <c r="C111" s="106"/>
      <c r="D111" s="106"/>
      <c r="E111" s="106"/>
      <c r="F111" s="106"/>
      <c r="G111" s="106"/>
      <c r="H111" s="106"/>
      <c r="I111" s="106"/>
    </row>
    <row r="112" spans="1:9" ht="12.75">
      <c r="A112" s="122"/>
      <c r="B112" s="128"/>
      <c r="C112" s="106"/>
      <c r="D112" s="106"/>
      <c r="E112" s="106"/>
      <c r="F112" s="106"/>
      <c r="G112" s="106"/>
      <c r="H112" s="106"/>
      <c r="I112" s="106"/>
    </row>
    <row r="113" spans="1:9" ht="12.75">
      <c r="A113" s="122"/>
      <c r="B113" s="128"/>
      <c r="C113" s="106"/>
      <c r="D113" s="106"/>
      <c r="E113" s="106"/>
      <c r="F113" s="106"/>
      <c r="G113" s="106"/>
      <c r="H113" s="106"/>
      <c r="I113" s="106"/>
    </row>
    <row r="114" spans="1:9" ht="12.75">
      <c r="A114" s="122"/>
      <c r="B114" s="128"/>
      <c r="C114" s="106"/>
      <c r="D114" s="106"/>
      <c r="E114" s="106"/>
      <c r="F114" s="106"/>
      <c r="G114" s="106"/>
      <c r="H114" s="106"/>
      <c r="I114" s="106"/>
    </row>
    <row r="115" spans="1:9" ht="12.75">
      <c r="A115" s="122"/>
      <c r="B115" s="128"/>
      <c r="C115" s="106"/>
      <c r="D115" s="106"/>
      <c r="E115" s="106"/>
      <c r="F115" s="106"/>
      <c r="G115" s="106"/>
      <c r="H115" s="106"/>
      <c r="I115" s="106"/>
    </row>
    <row r="116" spans="1:9" ht="12.75">
      <c r="A116" s="122"/>
      <c r="B116" s="128"/>
      <c r="C116" s="106"/>
      <c r="D116" s="106"/>
      <c r="E116" s="106"/>
      <c r="F116" s="106"/>
      <c r="G116" s="106"/>
      <c r="H116" s="106"/>
      <c r="I116" s="106"/>
    </row>
    <row r="117" spans="1:9" ht="12.75">
      <c r="A117" s="122"/>
      <c r="B117" s="128"/>
      <c r="C117" s="106"/>
      <c r="D117" s="106"/>
      <c r="E117" s="106"/>
      <c r="F117" s="106"/>
      <c r="G117" s="106"/>
      <c r="H117" s="106"/>
      <c r="I117" s="106"/>
    </row>
    <row r="118" spans="1:9" ht="12.75">
      <c r="A118" s="122"/>
      <c r="B118" s="128"/>
      <c r="C118" s="106"/>
      <c r="D118" s="106"/>
      <c r="E118" s="106"/>
      <c r="F118" s="106"/>
      <c r="G118" s="106"/>
      <c r="H118" s="106"/>
      <c r="I118" s="106"/>
    </row>
    <row r="119" spans="1:9" ht="12.75">
      <c r="A119" s="122"/>
      <c r="B119" s="128"/>
      <c r="C119" s="106"/>
      <c r="D119" s="106"/>
      <c r="E119" s="106"/>
      <c r="F119" s="106"/>
      <c r="G119" s="106"/>
      <c r="H119" s="106"/>
      <c r="I119" s="106"/>
    </row>
    <row r="120" spans="1:9" ht="12.75">
      <c r="A120" s="122"/>
      <c r="B120" s="128"/>
      <c r="C120" s="106"/>
      <c r="D120" s="106"/>
      <c r="E120" s="106"/>
      <c r="F120" s="106"/>
      <c r="G120" s="106"/>
      <c r="H120" s="106"/>
      <c r="I120" s="106"/>
    </row>
    <row r="121" spans="1:9" ht="12.75">
      <c r="A121" s="122"/>
      <c r="B121" s="128"/>
      <c r="C121" s="106"/>
      <c r="D121" s="106"/>
      <c r="E121" s="106"/>
      <c r="F121" s="106"/>
      <c r="G121" s="106"/>
      <c r="H121" s="106"/>
      <c r="I121" s="106"/>
    </row>
    <row r="122" spans="1:9" ht="12.75">
      <c r="A122" s="122"/>
      <c r="B122" s="128"/>
      <c r="C122" s="106"/>
      <c r="D122" s="106"/>
      <c r="E122" s="106"/>
      <c r="F122" s="106"/>
      <c r="G122" s="106"/>
      <c r="H122" s="106"/>
      <c r="I122" s="106"/>
    </row>
    <row r="123" spans="1:9" ht="12.75">
      <c r="A123" s="122"/>
      <c r="B123" s="128"/>
      <c r="C123" s="106"/>
      <c r="D123" s="106"/>
      <c r="E123" s="106"/>
      <c r="F123" s="106"/>
      <c r="G123" s="106"/>
      <c r="H123" s="106"/>
      <c r="I123" s="106"/>
    </row>
    <row r="124" spans="1:9" ht="12.75">
      <c r="A124" s="122"/>
      <c r="B124" s="128"/>
      <c r="C124" s="106"/>
      <c r="D124" s="106"/>
      <c r="E124" s="106"/>
      <c r="F124" s="106"/>
      <c r="G124" s="106"/>
      <c r="H124" s="106"/>
      <c r="I124" s="106"/>
    </row>
    <row r="125" spans="1:9" ht="12.75">
      <c r="A125" s="122"/>
      <c r="B125" s="128"/>
      <c r="C125" s="106"/>
      <c r="D125" s="106"/>
      <c r="E125" s="106"/>
      <c r="F125" s="106"/>
      <c r="G125" s="106"/>
      <c r="H125" s="106"/>
      <c r="I125" s="106"/>
    </row>
    <row r="126" spans="1:9" ht="12.75">
      <c r="A126" s="122"/>
      <c r="B126" s="128"/>
      <c r="C126" s="106"/>
      <c r="D126" s="106"/>
      <c r="E126" s="106"/>
      <c r="F126" s="106"/>
      <c r="G126" s="106"/>
      <c r="H126" s="106"/>
      <c r="I126" s="106"/>
    </row>
    <row r="127" spans="1:9" ht="12.75">
      <c r="A127" s="122"/>
      <c r="B127" s="128"/>
      <c r="C127" s="106"/>
      <c r="D127" s="106"/>
      <c r="E127" s="106"/>
      <c r="F127" s="106"/>
      <c r="G127" s="106"/>
      <c r="H127" s="106"/>
      <c r="I127" s="106"/>
    </row>
    <row r="128" spans="1:9" ht="12.75">
      <c r="A128" s="122"/>
      <c r="B128" s="128"/>
      <c r="C128" s="106"/>
      <c r="D128" s="106"/>
      <c r="E128" s="106"/>
      <c r="F128" s="106"/>
      <c r="G128" s="106"/>
      <c r="H128" s="106"/>
      <c r="I128" s="106"/>
    </row>
    <row r="129" spans="1:9" ht="12.75">
      <c r="A129" s="122"/>
      <c r="B129" s="128"/>
      <c r="C129" s="106"/>
      <c r="D129" s="106"/>
      <c r="E129" s="106"/>
      <c r="F129" s="106"/>
      <c r="G129" s="106"/>
      <c r="H129" s="106"/>
      <c r="I129" s="106"/>
    </row>
    <row r="130" spans="1:9" ht="12.75">
      <c r="A130" s="122"/>
      <c r="B130" s="128"/>
      <c r="C130" s="106"/>
      <c r="D130" s="106"/>
      <c r="E130" s="106"/>
      <c r="F130" s="106"/>
      <c r="G130" s="106"/>
      <c r="H130" s="106"/>
      <c r="I130" s="106"/>
    </row>
    <row r="131" spans="1:9" ht="12.75">
      <c r="A131" s="122"/>
      <c r="B131" s="128"/>
      <c r="C131" s="106"/>
      <c r="D131" s="106"/>
      <c r="E131" s="106"/>
      <c r="F131" s="106"/>
      <c r="G131" s="106"/>
      <c r="H131" s="106"/>
      <c r="I131" s="106"/>
    </row>
    <row r="132" spans="1:9" ht="12.75">
      <c r="A132" s="122"/>
      <c r="B132" s="128"/>
      <c r="C132" s="106"/>
      <c r="D132" s="106"/>
      <c r="E132" s="106"/>
      <c r="F132" s="106"/>
      <c r="G132" s="106"/>
      <c r="H132" s="106"/>
      <c r="I132" s="106"/>
    </row>
    <row r="133" spans="1:9" ht="12.75">
      <c r="A133" s="122"/>
      <c r="B133" s="128"/>
      <c r="C133" s="106"/>
      <c r="D133" s="106"/>
      <c r="E133" s="106"/>
      <c r="F133" s="106"/>
      <c r="G133" s="106"/>
      <c r="H133" s="106"/>
      <c r="I133" s="106"/>
    </row>
    <row r="134" spans="1:9" ht="12.75">
      <c r="A134" s="122"/>
      <c r="B134" s="128"/>
      <c r="C134" s="106"/>
      <c r="D134" s="106"/>
      <c r="E134" s="106"/>
      <c r="F134" s="106"/>
      <c r="G134" s="106"/>
      <c r="H134" s="106"/>
      <c r="I134" s="106"/>
    </row>
    <row r="135" spans="1:9" ht="12.75">
      <c r="A135" s="122"/>
      <c r="B135" s="128"/>
      <c r="C135" s="106"/>
      <c r="D135" s="106"/>
      <c r="E135" s="106"/>
      <c r="F135" s="106"/>
      <c r="G135" s="106"/>
      <c r="H135" s="106"/>
      <c r="I135" s="106"/>
    </row>
    <row r="136" spans="1:9" ht="12.75">
      <c r="A136" s="122"/>
      <c r="B136" s="128"/>
      <c r="C136" s="106"/>
      <c r="D136" s="106"/>
      <c r="E136" s="106"/>
      <c r="F136" s="106"/>
      <c r="G136" s="106"/>
      <c r="H136" s="106"/>
      <c r="I136" s="106"/>
    </row>
    <row r="137" spans="1:9" ht="12.75">
      <c r="A137" s="122"/>
      <c r="B137" s="128"/>
      <c r="C137" s="106"/>
      <c r="D137" s="106"/>
      <c r="E137" s="106"/>
      <c r="F137" s="106"/>
      <c r="G137" s="106"/>
      <c r="H137" s="106"/>
      <c r="I137" s="106"/>
    </row>
    <row r="138" spans="1:9" ht="12.75">
      <c r="A138" s="122"/>
      <c r="B138" s="128"/>
      <c r="C138" s="106"/>
      <c r="D138" s="106"/>
      <c r="E138" s="106"/>
      <c r="F138" s="106"/>
      <c r="G138" s="106"/>
      <c r="H138" s="106"/>
      <c r="I138" s="106"/>
    </row>
    <row r="139" spans="1:9" ht="12.75">
      <c r="A139" s="122"/>
      <c r="B139" s="128"/>
      <c r="C139" s="106"/>
      <c r="D139" s="106"/>
      <c r="E139" s="106"/>
      <c r="F139" s="106"/>
      <c r="G139" s="106"/>
      <c r="H139" s="106"/>
      <c r="I139" s="106"/>
    </row>
    <row r="140" spans="1:9" ht="12.75">
      <c r="A140" s="122"/>
      <c r="B140" s="128"/>
      <c r="C140" s="106"/>
      <c r="D140" s="106"/>
      <c r="E140" s="106"/>
      <c r="F140" s="106"/>
      <c r="G140" s="106"/>
      <c r="H140" s="106"/>
      <c r="I140" s="106"/>
    </row>
    <row r="141" spans="1:9" ht="12.75">
      <c r="A141" s="122"/>
      <c r="B141" s="128"/>
      <c r="C141" s="106"/>
      <c r="D141" s="106"/>
      <c r="E141" s="106"/>
      <c r="F141" s="106"/>
      <c r="G141" s="106"/>
      <c r="H141" s="106"/>
      <c r="I141" s="106"/>
    </row>
    <row r="142" spans="1:9" ht="12.75">
      <c r="A142" s="122"/>
      <c r="B142" s="128"/>
      <c r="C142" s="106"/>
      <c r="D142" s="106"/>
      <c r="E142" s="106"/>
      <c r="F142" s="106"/>
      <c r="G142" s="106"/>
      <c r="H142" s="106"/>
      <c r="I142" s="106"/>
    </row>
    <row r="143" spans="1:9" ht="12.75">
      <c r="A143" s="122"/>
      <c r="B143" s="128"/>
      <c r="C143" s="106"/>
      <c r="D143" s="106"/>
      <c r="E143" s="106"/>
      <c r="F143" s="106"/>
      <c r="G143" s="106"/>
      <c r="H143" s="106"/>
      <c r="I143" s="106"/>
    </row>
    <row r="144" spans="1:9" ht="12.75">
      <c r="A144" s="122"/>
      <c r="B144" s="128"/>
      <c r="C144" s="106"/>
      <c r="D144" s="106"/>
      <c r="E144" s="106"/>
      <c r="F144" s="106"/>
      <c r="G144" s="106"/>
      <c r="H144" s="106"/>
      <c r="I144" s="106"/>
    </row>
    <row r="145" spans="1:9" ht="12.75">
      <c r="A145" s="122"/>
      <c r="B145" s="128"/>
      <c r="C145" s="106"/>
      <c r="D145" s="106"/>
      <c r="E145" s="106"/>
      <c r="F145" s="106"/>
      <c r="G145" s="106"/>
      <c r="H145" s="106"/>
      <c r="I145" s="106"/>
    </row>
    <row r="146" spans="1:9" ht="12.75">
      <c r="A146" s="122"/>
      <c r="B146" s="128"/>
      <c r="C146" s="106"/>
      <c r="D146" s="106"/>
      <c r="E146" s="106"/>
      <c r="F146" s="106"/>
      <c r="G146" s="106"/>
      <c r="H146" s="106"/>
      <c r="I146" s="106"/>
    </row>
    <row r="147" spans="1:9" ht="12.75">
      <c r="A147" s="122"/>
      <c r="B147" s="128"/>
      <c r="C147" s="106"/>
      <c r="D147" s="106"/>
      <c r="E147" s="106"/>
      <c r="F147" s="106"/>
      <c r="G147" s="106"/>
      <c r="H147" s="106"/>
      <c r="I147" s="106"/>
    </row>
    <row r="148" spans="1:9" ht="12.75">
      <c r="A148" s="122"/>
      <c r="B148" s="128"/>
      <c r="C148" s="106"/>
      <c r="D148" s="106"/>
      <c r="E148" s="106"/>
      <c r="F148" s="106"/>
      <c r="G148" s="106"/>
      <c r="H148" s="106"/>
      <c r="I148" s="106"/>
    </row>
    <row r="149" spans="1:9" ht="12.75">
      <c r="A149" s="122"/>
      <c r="B149" s="128"/>
      <c r="C149" s="106"/>
      <c r="D149" s="106"/>
      <c r="E149" s="106"/>
      <c r="F149" s="106"/>
      <c r="G149" s="106"/>
      <c r="H149" s="106"/>
      <c r="I149" s="106"/>
    </row>
    <row r="150" spans="1:9" ht="12.75">
      <c r="A150" s="122"/>
      <c r="B150" s="128"/>
      <c r="C150" s="106"/>
      <c r="D150" s="106"/>
      <c r="E150" s="106"/>
      <c r="F150" s="106"/>
      <c r="G150" s="106"/>
      <c r="H150" s="106"/>
      <c r="I150" s="106"/>
    </row>
    <row r="151" spans="1:9" ht="12.75">
      <c r="A151" s="122"/>
      <c r="B151" s="128"/>
      <c r="C151" s="106"/>
      <c r="D151" s="106"/>
      <c r="E151" s="106"/>
      <c r="F151" s="106"/>
      <c r="G151" s="106"/>
      <c r="H151" s="106"/>
      <c r="I151" s="106"/>
    </row>
    <row r="152" spans="1:9" ht="12.75">
      <c r="A152" s="122"/>
      <c r="B152" s="128"/>
      <c r="C152" s="106"/>
      <c r="D152" s="106"/>
      <c r="E152" s="106"/>
      <c r="F152" s="106"/>
      <c r="G152" s="106"/>
      <c r="H152" s="106"/>
      <c r="I152" s="106"/>
    </row>
    <row r="153" spans="1:9" ht="12.75">
      <c r="A153" s="122"/>
      <c r="B153" s="128"/>
      <c r="C153" s="106"/>
      <c r="D153" s="106"/>
      <c r="E153" s="106"/>
      <c r="F153" s="106"/>
      <c r="G153" s="106"/>
      <c r="H153" s="106"/>
      <c r="I153" s="106"/>
    </row>
    <row r="154" spans="1:9" ht="12.75">
      <c r="A154" s="122"/>
      <c r="B154" s="128"/>
      <c r="C154" s="106"/>
      <c r="D154" s="106"/>
      <c r="E154" s="106"/>
      <c r="F154" s="106"/>
      <c r="G154" s="106"/>
      <c r="H154" s="106"/>
      <c r="I154" s="106"/>
    </row>
    <row r="155" spans="1:9" ht="12.75">
      <c r="A155" s="122"/>
      <c r="B155" s="128"/>
      <c r="C155" s="106"/>
      <c r="D155" s="106"/>
      <c r="E155" s="106"/>
      <c r="F155" s="106"/>
      <c r="G155" s="106"/>
      <c r="H155" s="106"/>
      <c r="I155" s="106"/>
    </row>
    <row r="156" spans="1:9" ht="12.75">
      <c r="A156" s="122"/>
      <c r="B156" s="128"/>
      <c r="C156" s="106"/>
      <c r="D156" s="106"/>
      <c r="E156" s="106"/>
      <c r="F156" s="106"/>
      <c r="G156" s="106"/>
      <c r="H156" s="106"/>
      <c r="I156" s="106"/>
    </row>
    <row r="157" spans="1:9" ht="12.75">
      <c r="A157" s="122"/>
      <c r="B157" s="128"/>
      <c r="C157" s="106"/>
      <c r="D157" s="106"/>
      <c r="E157" s="106"/>
      <c r="F157" s="106"/>
      <c r="G157" s="106"/>
      <c r="H157" s="106"/>
      <c r="I157" s="106"/>
    </row>
    <row r="158" spans="1:9" ht="12.75">
      <c r="A158" s="122"/>
      <c r="B158" s="128"/>
      <c r="C158" s="106"/>
      <c r="D158" s="106"/>
      <c r="E158" s="106"/>
      <c r="F158" s="106"/>
      <c r="G158" s="106"/>
      <c r="H158" s="106"/>
      <c r="I158" s="106"/>
    </row>
    <row r="159" spans="1:9" ht="12.75">
      <c r="A159" s="122"/>
      <c r="B159" s="128"/>
      <c r="C159" s="106"/>
      <c r="D159" s="106"/>
      <c r="E159" s="106"/>
      <c r="F159" s="106"/>
      <c r="G159" s="106"/>
      <c r="H159" s="106"/>
      <c r="I159" s="106"/>
    </row>
    <row r="160" spans="1:9" ht="12.75">
      <c r="A160" s="122"/>
      <c r="B160" s="128"/>
      <c r="C160" s="106"/>
      <c r="D160" s="106"/>
      <c r="E160" s="106"/>
      <c r="F160" s="106"/>
      <c r="G160" s="106"/>
      <c r="H160" s="106"/>
      <c r="I160" s="106"/>
    </row>
    <row r="161" spans="1:9" ht="12.75">
      <c r="A161" s="122"/>
      <c r="B161" s="128"/>
      <c r="C161" s="106"/>
      <c r="D161" s="106"/>
      <c r="E161" s="106"/>
      <c r="F161" s="106"/>
      <c r="G161" s="106"/>
      <c r="H161" s="106"/>
      <c r="I161" s="106"/>
    </row>
    <row r="162" spans="1:9" ht="12.75">
      <c r="A162" s="122"/>
      <c r="B162" s="128"/>
      <c r="C162" s="106"/>
      <c r="D162" s="106"/>
      <c r="E162" s="106"/>
      <c r="F162" s="106"/>
      <c r="G162" s="106"/>
      <c r="H162" s="106"/>
      <c r="I162" s="106"/>
    </row>
    <row r="163" spans="1:9" ht="12.75">
      <c r="A163" s="122"/>
      <c r="B163" s="128"/>
      <c r="C163" s="106"/>
      <c r="D163" s="106"/>
      <c r="E163" s="106"/>
      <c r="F163" s="106"/>
      <c r="G163" s="106"/>
      <c r="H163" s="106"/>
      <c r="I163" s="106"/>
    </row>
    <row r="164" spans="1:9" ht="12.75">
      <c r="A164" s="122"/>
      <c r="B164" s="128"/>
      <c r="C164" s="106"/>
      <c r="D164" s="106"/>
      <c r="E164" s="106"/>
      <c r="F164" s="106"/>
      <c r="G164" s="106"/>
      <c r="H164" s="106"/>
      <c r="I164" s="106"/>
    </row>
    <row r="165" spans="1:9" ht="12.75">
      <c r="A165" s="122"/>
      <c r="B165" s="128"/>
      <c r="C165" s="106"/>
      <c r="D165" s="106"/>
      <c r="E165" s="106"/>
      <c r="F165" s="106"/>
      <c r="G165" s="106"/>
      <c r="H165" s="106"/>
      <c r="I165" s="106"/>
    </row>
    <row r="166" spans="1:9" ht="12.75">
      <c r="A166" s="122"/>
      <c r="B166" s="128"/>
      <c r="C166" s="106"/>
      <c r="D166" s="106"/>
      <c r="E166" s="106"/>
      <c r="F166" s="106"/>
      <c r="G166" s="106"/>
      <c r="H166" s="106"/>
      <c r="I166" s="106"/>
    </row>
    <row r="167" spans="1:9" ht="12.75">
      <c r="A167" s="122"/>
      <c r="B167" s="128"/>
      <c r="C167" s="106"/>
      <c r="D167" s="106"/>
      <c r="E167" s="106"/>
      <c r="F167" s="106"/>
      <c r="G167" s="106"/>
      <c r="H167" s="106"/>
      <c r="I167" s="106"/>
    </row>
    <row r="168" spans="1:9" ht="12.75">
      <c r="A168" s="122"/>
      <c r="B168" s="128"/>
      <c r="C168" s="106"/>
      <c r="D168" s="106"/>
      <c r="E168" s="106"/>
      <c r="F168" s="106"/>
      <c r="G168" s="106"/>
      <c r="H168" s="106"/>
      <c r="I168" s="106"/>
    </row>
    <row r="169" spans="1:9" ht="12.75">
      <c r="A169" s="122"/>
      <c r="B169" s="128"/>
      <c r="C169" s="106"/>
      <c r="D169" s="106"/>
      <c r="E169" s="106"/>
      <c r="F169" s="106"/>
      <c r="G169" s="106"/>
      <c r="H169" s="106"/>
      <c r="I169" s="106"/>
    </row>
    <row r="170" spans="1:9" ht="12.75">
      <c r="A170" s="122"/>
      <c r="B170" s="128"/>
      <c r="C170" s="106"/>
      <c r="D170" s="106"/>
      <c r="E170" s="106"/>
      <c r="F170" s="106"/>
      <c r="G170" s="106"/>
      <c r="H170" s="106"/>
      <c r="I170" s="106"/>
    </row>
    <row r="171" spans="1:9" ht="12.75">
      <c r="A171" s="122"/>
      <c r="B171" s="128"/>
      <c r="C171" s="106"/>
      <c r="D171" s="106"/>
      <c r="E171" s="106"/>
      <c r="F171" s="106"/>
      <c r="G171" s="106"/>
      <c r="H171" s="106"/>
      <c r="I171" s="106"/>
    </row>
    <row r="172" spans="1:9" ht="12.75">
      <c r="A172" s="122"/>
      <c r="B172" s="128"/>
      <c r="C172" s="106"/>
      <c r="D172" s="106"/>
      <c r="E172" s="106"/>
      <c r="F172" s="106"/>
      <c r="G172" s="106"/>
      <c r="H172" s="106"/>
      <c r="I172" s="106"/>
    </row>
    <row r="173" spans="1:9" ht="12.75">
      <c r="A173" s="122"/>
      <c r="B173" s="128"/>
      <c r="C173" s="106"/>
      <c r="D173" s="106"/>
      <c r="E173" s="106"/>
      <c r="F173" s="106"/>
      <c r="G173" s="106"/>
      <c r="H173" s="106"/>
      <c r="I173" s="106"/>
    </row>
    <row r="174" spans="1:9" ht="12.75">
      <c r="A174" s="122"/>
      <c r="B174" s="128"/>
      <c r="C174" s="106"/>
      <c r="D174" s="106"/>
      <c r="E174" s="106"/>
      <c r="F174" s="106"/>
      <c r="G174" s="106"/>
      <c r="H174" s="106"/>
      <c r="I174" s="106"/>
    </row>
    <row r="175" spans="1:9" ht="12.75">
      <c r="A175" s="122"/>
      <c r="B175" s="128"/>
      <c r="C175" s="106"/>
      <c r="D175" s="106"/>
      <c r="E175" s="106"/>
      <c r="F175" s="106"/>
      <c r="G175" s="106"/>
      <c r="H175" s="106"/>
      <c r="I175" s="106"/>
    </row>
    <row r="176" spans="1:9" ht="12.75">
      <c r="A176" s="122"/>
      <c r="B176" s="128"/>
      <c r="C176" s="106"/>
      <c r="D176" s="106"/>
      <c r="E176" s="106"/>
      <c r="F176" s="106"/>
      <c r="G176" s="106"/>
      <c r="H176" s="106"/>
      <c r="I176" s="106"/>
    </row>
    <row r="177" spans="1:9" ht="12.75">
      <c r="A177" s="122"/>
      <c r="B177" s="128"/>
      <c r="C177" s="106"/>
      <c r="D177" s="106"/>
      <c r="E177" s="106"/>
      <c r="F177" s="106"/>
      <c r="G177" s="106"/>
      <c r="H177" s="106"/>
      <c r="I177" s="106"/>
    </row>
    <row r="178" spans="1:9" ht="12.75">
      <c r="A178" s="122"/>
      <c r="B178" s="128"/>
      <c r="C178" s="106"/>
      <c r="D178" s="106"/>
      <c r="E178" s="106"/>
      <c r="F178" s="106"/>
      <c r="G178" s="106"/>
      <c r="H178" s="106"/>
      <c r="I178" s="106"/>
    </row>
    <row r="179" spans="1:9" ht="12.75">
      <c r="A179" s="122"/>
      <c r="B179" s="128"/>
      <c r="C179" s="106"/>
      <c r="D179" s="106"/>
      <c r="E179" s="106"/>
      <c r="F179" s="106"/>
      <c r="G179" s="106"/>
      <c r="H179" s="106"/>
      <c r="I179" s="106"/>
    </row>
    <row r="180" spans="1:9" ht="12.75">
      <c r="A180" s="122"/>
      <c r="B180" s="128"/>
      <c r="C180" s="106"/>
      <c r="D180" s="106"/>
      <c r="E180" s="106"/>
      <c r="F180" s="106"/>
      <c r="G180" s="106"/>
      <c r="H180" s="106"/>
      <c r="I180" s="106"/>
    </row>
    <row r="181" spans="1:9" ht="12.75">
      <c r="A181" s="122"/>
      <c r="B181" s="128"/>
      <c r="C181" s="106"/>
      <c r="D181" s="106"/>
      <c r="E181" s="106"/>
      <c r="F181" s="106"/>
      <c r="G181" s="106"/>
      <c r="H181" s="106"/>
      <c r="I181" s="106"/>
    </row>
    <row r="182" spans="1:9" ht="12.75">
      <c r="A182" s="122"/>
      <c r="B182" s="128"/>
      <c r="C182" s="106"/>
      <c r="D182" s="106"/>
      <c r="E182" s="106"/>
      <c r="F182" s="106"/>
      <c r="G182" s="106"/>
      <c r="H182" s="106"/>
      <c r="I182" s="106"/>
    </row>
    <row r="183" spans="1:9" ht="12.75">
      <c r="A183" s="122"/>
      <c r="B183" s="128"/>
      <c r="C183" s="106"/>
      <c r="D183" s="106"/>
      <c r="E183" s="106"/>
      <c r="F183" s="106"/>
      <c r="G183" s="106"/>
      <c r="H183" s="106"/>
      <c r="I183" s="106"/>
    </row>
    <row r="184" spans="1:9" ht="12.75">
      <c r="A184" s="122"/>
      <c r="B184" s="128"/>
      <c r="C184" s="106"/>
      <c r="D184" s="106"/>
      <c r="E184" s="106"/>
      <c r="F184" s="106"/>
      <c r="G184" s="106"/>
      <c r="H184" s="106"/>
      <c r="I184" s="106"/>
    </row>
    <row r="185" spans="1:9" ht="12.75">
      <c r="A185" s="122"/>
      <c r="B185" s="128"/>
      <c r="C185" s="106"/>
      <c r="D185" s="106"/>
      <c r="E185" s="106"/>
      <c r="F185" s="106"/>
      <c r="G185" s="106"/>
      <c r="H185" s="106"/>
      <c r="I185" s="106"/>
    </row>
    <row r="186" spans="1:9" ht="12.75">
      <c r="A186" s="122"/>
      <c r="B186" s="128"/>
      <c r="C186" s="106"/>
      <c r="D186" s="106"/>
      <c r="E186" s="106"/>
      <c r="F186" s="106"/>
      <c r="G186" s="106"/>
      <c r="H186" s="106"/>
      <c r="I186" s="106"/>
    </row>
    <row r="187" spans="1:9" ht="12.75">
      <c r="A187" s="122"/>
      <c r="B187" s="128"/>
      <c r="C187" s="106"/>
      <c r="D187" s="106"/>
      <c r="E187" s="106"/>
      <c r="F187" s="106"/>
      <c r="G187" s="106"/>
      <c r="H187" s="106"/>
      <c r="I187" s="106"/>
    </row>
    <row r="188" spans="1:9" ht="12.75">
      <c r="A188" s="122"/>
      <c r="B188" s="128"/>
      <c r="C188" s="106"/>
      <c r="D188" s="106"/>
      <c r="E188" s="106"/>
      <c r="F188" s="106"/>
      <c r="G188" s="106"/>
      <c r="H188" s="106"/>
      <c r="I188" s="106"/>
    </row>
    <row r="189" spans="1:9" ht="12.75">
      <c r="A189" s="122"/>
      <c r="B189" s="128"/>
      <c r="C189" s="106"/>
      <c r="D189" s="106"/>
      <c r="E189" s="106"/>
      <c r="F189" s="106"/>
      <c r="G189" s="106"/>
      <c r="H189" s="106"/>
      <c r="I189" s="106"/>
    </row>
    <row r="190" spans="1:9" ht="12.75">
      <c r="A190" s="122"/>
      <c r="B190" s="128"/>
      <c r="C190" s="106"/>
      <c r="D190" s="106"/>
      <c r="E190" s="106"/>
      <c r="F190" s="106"/>
      <c r="G190" s="106"/>
      <c r="H190" s="106"/>
      <c r="I190" s="106"/>
    </row>
    <row r="191" spans="1:9" ht="12.75">
      <c r="A191" s="122"/>
      <c r="B191" s="128"/>
      <c r="C191" s="106"/>
      <c r="D191" s="106"/>
      <c r="E191" s="106"/>
      <c r="F191" s="106"/>
      <c r="G191" s="106"/>
      <c r="H191" s="106"/>
      <c r="I191" s="106"/>
    </row>
    <row r="192" spans="1:9" ht="12.75">
      <c r="A192" s="122"/>
      <c r="B192" s="128"/>
      <c r="C192" s="106"/>
      <c r="D192" s="106"/>
      <c r="E192" s="106"/>
      <c r="F192" s="106"/>
      <c r="G192" s="106"/>
      <c r="H192" s="106"/>
      <c r="I192" s="106"/>
    </row>
    <row r="193" spans="1:9" ht="12.75">
      <c r="A193" s="122"/>
      <c r="B193" s="128"/>
      <c r="C193" s="106"/>
      <c r="D193" s="106"/>
      <c r="E193" s="106"/>
      <c r="F193" s="106"/>
      <c r="G193" s="106"/>
      <c r="H193" s="106"/>
      <c r="I193" s="106"/>
    </row>
    <row r="194" spans="1:9" ht="12.75">
      <c r="A194" s="122"/>
      <c r="B194" s="128"/>
      <c r="C194" s="106"/>
      <c r="D194" s="106"/>
      <c r="E194" s="106"/>
      <c r="F194" s="106"/>
      <c r="G194" s="106"/>
      <c r="H194" s="106"/>
      <c r="I194" s="106"/>
    </row>
    <row r="195" spans="1:9" ht="12.75">
      <c r="A195" s="122"/>
      <c r="B195" s="128"/>
      <c r="C195" s="106"/>
      <c r="D195" s="106"/>
      <c r="E195" s="106"/>
      <c r="F195" s="106"/>
      <c r="G195" s="106"/>
      <c r="H195" s="106"/>
      <c r="I195" s="106"/>
    </row>
    <row r="196" spans="1:9" ht="12.75">
      <c r="A196" s="122"/>
      <c r="B196" s="128"/>
      <c r="C196" s="106"/>
      <c r="D196" s="106"/>
      <c r="E196" s="106"/>
      <c r="F196" s="106"/>
      <c r="G196" s="106"/>
      <c r="H196" s="106"/>
      <c r="I196" s="106"/>
    </row>
    <row r="197" spans="1:9" ht="12.75">
      <c r="A197" s="122"/>
      <c r="B197" s="128"/>
      <c r="C197" s="106"/>
      <c r="D197" s="106"/>
      <c r="E197" s="106"/>
      <c r="F197" s="106"/>
      <c r="G197" s="106"/>
      <c r="H197" s="106"/>
      <c r="I197" s="106"/>
    </row>
    <row r="198" spans="1:9" ht="12.75">
      <c r="A198" s="122"/>
      <c r="B198" s="128"/>
      <c r="C198" s="106"/>
      <c r="D198" s="106"/>
      <c r="E198" s="106"/>
      <c r="F198" s="106"/>
      <c r="G198" s="106"/>
      <c r="H198" s="106"/>
      <c r="I198" s="106"/>
    </row>
    <row r="199" spans="1:9" ht="12.75">
      <c r="A199" s="122"/>
      <c r="B199" s="128"/>
      <c r="C199" s="106"/>
      <c r="D199" s="106"/>
      <c r="E199" s="106"/>
      <c r="F199" s="106"/>
      <c r="G199" s="106"/>
      <c r="H199" s="106"/>
      <c r="I199" s="106"/>
    </row>
    <row r="200" spans="1:9" ht="12.75">
      <c r="A200" s="122"/>
      <c r="B200" s="128"/>
      <c r="C200" s="106"/>
      <c r="D200" s="106"/>
      <c r="E200" s="106"/>
      <c r="F200" s="106"/>
      <c r="G200" s="106"/>
      <c r="H200" s="106"/>
      <c r="I200" s="106"/>
    </row>
    <row r="201" spans="1:9" ht="12.75">
      <c r="A201" s="122"/>
      <c r="B201" s="128"/>
      <c r="C201" s="106"/>
      <c r="D201" s="106"/>
      <c r="E201" s="106"/>
      <c r="F201" s="106"/>
      <c r="G201" s="106"/>
      <c r="H201" s="106"/>
      <c r="I201" s="106"/>
    </row>
    <row r="202" spans="1:9" ht="12.75">
      <c r="A202" s="122"/>
      <c r="B202" s="128"/>
      <c r="C202" s="106"/>
      <c r="D202" s="106"/>
      <c r="E202" s="106"/>
      <c r="F202" s="106"/>
      <c r="G202" s="106"/>
      <c r="H202" s="106"/>
      <c r="I202" s="106"/>
    </row>
    <row r="203" spans="1:9" ht="12.75">
      <c r="A203" s="122"/>
      <c r="B203" s="128"/>
      <c r="C203" s="106"/>
      <c r="D203" s="106"/>
      <c r="E203" s="106"/>
      <c r="F203" s="106"/>
      <c r="G203" s="106"/>
      <c r="H203" s="106"/>
      <c r="I203" s="106"/>
    </row>
    <row r="204" spans="1:9" ht="12.75">
      <c r="A204" s="122"/>
      <c r="B204" s="128"/>
      <c r="C204" s="106"/>
      <c r="D204" s="106"/>
      <c r="E204" s="106"/>
      <c r="F204" s="106"/>
      <c r="G204" s="106"/>
      <c r="H204" s="106"/>
      <c r="I204" s="106"/>
    </row>
    <row r="205" spans="1:9" ht="12.75">
      <c r="A205" s="122"/>
      <c r="B205" s="128"/>
      <c r="C205" s="106"/>
      <c r="D205" s="106"/>
      <c r="E205" s="106"/>
      <c r="F205" s="106"/>
      <c r="G205" s="106"/>
      <c r="H205" s="106"/>
      <c r="I205" s="106"/>
    </row>
    <row r="206" spans="1:9" ht="12.75">
      <c r="A206" s="122"/>
      <c r="B206" s="128"/>
      <c r="C206" s="106"/>
      <c r="D206" s="106"/>
      <c r="E206" s="106"/>
      <c r="F206" s="106"/>
      <c r="G206" s="106"/>
      <c r="H206" s="106"/>
      <c r="I206" s="106"/>
    </row>
    <row r="207" spans="1:9" ht="12.75">
      <c r="A207" s="122"/>
      <c r="B207" s="128"/>
      <c r="C207" s="106"/>
      <c r="D207" s="106"/>
      <c r="E207" s="106"/>
      <c r="F207" s="106"/>
      <c r="G207" s="106"/>
      <c r="H207" s="106"/>
      <c r="I207" s="106"/>
    </row>
    <row r="208" spans="1:9" ht="12.75">
      <c r="A208" s="122"/>
      <c r="B208" s="128"/>
      <c r="C208" s="106"/>
      <c r="D208" s="106"/>
      <c r="E208" s="106"/>
      <c r="F208" s="106"/>
      <c r="G208" s="106"/>
      <c r="H208" s="106"/>
      <c r="I208" s="106"/>
    </row>
    <row r="209" spans="1:9" ht="12.75">
      <c r="A209" s="122"/>
      <c r="B209" s="128"/>
      <c r="C209" s="106"/>
      <c r="D209" s="106"/>
      <c r="E209" s="106"/>
      <c r="F209" s="106"/>
      <c r="G209" s="106"/>
      <c r="H209" s="106"/>
      <c r="I209" s="106"/>
    </row>
    <row r="210" spans="1:9" ht="12.75">
      <c r="A210" s="122"/>
      <c r="B210" s="128"/>
      <c r="C210" s="106"/>
      <c r="D210" s="106"/>
      <c r="E210" s="106"/>
      <c r="F210" s="106"/>
      <c r="G210" s="106"/>
      <c r="H210" s="106"/>
      <c r="I210" s="106"/>
    </row>
    <row r="211" spans="1:9" ht="12.75">
      <c r="A211" s="122"/>
      <c r="B211" s="128"/>
      <c r="C211" s="106"/>
      <c r="D211" s="106"/>
      <c r="E211" s="106"/>
      <c r="F211" s="106"/>
      <c r="G211" s="106"/>
      <c r="H211" s="106"/>
      <c r="I211" s="106"/>
    </row>
    <row r="212" spans="1:9" ht="12.75">
      <c r="A212" s="122"/>
      <c r="B212" s="128"/>
      <c r="C212" s="106"/>
      <c r="D212" s="106"/>
      <c r="E212" s="106"/>
      <c r="F212" s="106"/>
      <c r="G212" s="106"/>
      <c r="H212" s="106"/>
      <c r="I212" s="106"/>
    </row>
    <row r="213" spans="1:9" ht="12.75">
      <c r="A213" s="122"/>
      <c r="B213" s="128"/>
      <c r="C213" s="106"/>
      <c r="D213" s="106"/>
      <c r="E213" s="106"/>
      <c r="F213" s="106"/>
      <c r="G213" s="106"/>
      <c r="H213" s="106"/>
      <c r="I213" s="106"/>
    </row>
    <row r="214" spans="1:9" ht="12.75">
      <c r="A214" s="122"/>
      <c r="B214" s="128"/>
      <c r="C214" s="106"/>
      <c r="D214" s="106"/>
      <c r="E214" s="106"/>
      <c r="F214" s="106"/>
      <c r="G214" s="106"/>
      <c r="H214" s="106"/>
      <c r="I214" s="106"/>
    </row>
    <row r="215" spans="1:9" ht="12.75">
      <c r="A215" s="122"/>
      <c r="B215" s="128"/>
      <c r="C215" s="106"/>
      <c r="D215" s="106"/>
      <c r="E215" s="106"/>
      <c r="F215" s="106"/>
      <c r="G215" s="106"/>
      <c r="H215" s="106"/>
      <c r="I215" s="106"/>
    </row>
    <row r="216" spans="1:9" ht="12.75">
      <c r="A216" s="122"/>
      <c r="B216" s="128"/>
      <c r="C216" s="106"/>
      <c r="D216" s="106"/>
      <c r="E216" s="106"/>
      <c r="F216" s="106"/>
      <c r="G216" s="106"/>
      <c r="H216" s="106"/>
      <c r="I216" s="106"/>
    </row>
    <row r="217" spans="1:9" ht="12.75">
      <c r="A217" s="122"/>
      <c r="B217" s="128"/>
      <c r="C217" s="106"/>
      <c r="D217" s="106"/>
      <c r="E217" s="106"/>
      <c r="F217" s="106"/>
      <c r="G217" s="106"/>
      <c r="H217" s="106"/>
      <c r="I217" s="106"/>
    </row>
    <row r="218" spans="1:9" ht="12.75">
      <c r="A218" s="122"/>
      <c r="B218" s="128"/>
      <c r="C218" s="106"/>
      <c r="D218" s="106"/>
      <c r="E218" s="106"/>
      <c r="F218" s="106"/>
      <c r="G218" s="106"/>
      <c r="H218" s="106"/>
      <c r="I218" s="106"/>
    </row>
    <row r="219" spans="1:9" ht="12.75">
      <c r="A219" s="122"/>
      <c r="B219" s="128"/>
      <c r="C219" s="106"/>
      <c r="D219" s="106"/>
      <c r="E219" s="106"/>
      <c r="F219" s="106"/>
      <c r="G219" s="106"/>
      <c r="H219" s="106"/>
      <c r="I219" s="106"/>
    </row>
    <row r="220" spans="1:9" ht="12.75">
      <c r="A220" s="122"/>
      <c r="B220" s="128"/>
      <c r="C220" s="106"/>
      <c r="D220" s="106"/>
      <c r="E220" s="106"/>
      <c r="F220" s="106"/>
      <c r="G220" s="106"/>
      <c r="H220" s="106"/>
      <c r="I220" s="106"/>
    </row>
    <row r="221" spans="1:9" ht="12.75">
      <c r="A221" s="122"/>
      <c r="B221" s="128"/>
      <c r="C221" s="106"/>
      <c r="D221" s="106"/>
      <c r="E221" s="106"/>
      <c r="F221" s="106"/>
      <c r="G221" s="106"/>
      <c r="H221" s="106"/>
      <c r="I221" s="106"/>
    </row>
    <row r="222" spans="1:9" ht="12.75">
      <c r="A222" s="122"/>
      <c r="B222" s="128"/>
      <c r="C222" s="106"/>
      <c r="D222" s="106"/>
      <c r="E222" s="106"/>
      <c r="F222" s="106"/>
      <c r="G222" s="106"/>
      <c r="H222" s="106"/>
      <c r="I222" s="106"/>
    </row>
    <row r="223" spans="1:9" ht="12.75">
      <c r="A223" s="122"/>
      <c r="B223" s="128"/>
      <c r="C223" s="106"/>
      <c r="D223" s="106"/>
      <c r="E223" s="106"/>
      <c r="F223" s="106"/>
      <c r="G223" s="106"/>
      <c r="H223" s="106"/>
      <c r="I223" s="106"/>
    </row>
    <row r="224" spans="1:9" ht="12.75">
      <c r="A224" s="122"/>
      <c r="B224" s="128"/>
      <c r="C224" s="106"/>
      <c r="D224" s="106"/>
      <c r="E224" s="106"/>
      <c r="F224" s="106"/>
      <c r="G224" s="106"/>
      <c r="H224" s="106"/>
      <c r="I224" s="106"/>
    </row>
    <row r="225" spans="1:9" ht="12.75">
      <c r="A225" s="122"/>
      <c r="B225" s="128"/>
      <c r="C225" s="106"/>
      <c r="D225" s="106"/>
      <c r="E225" s="106"/>
      <c r="F225" s="106"/>
      <c r="G225" s="106"/>
      <c r="H225" s="106"/>
      <c r="I225" s="106"/>
    </row>
    <row r="226" spans="1:9" ht="12.75">
      <c r="A226" s="122"/>
      <c r="B226" s="128"/>
      <c r="C226" s="106"/>
      <c r="D226" s="106"/>
      <c r="E226" s="106"/>
      <c r="F226" s="106"/>
      <c r="G226" s="106"/>
      <c r="H226" s="106"/>
      <c r="I226" s="106"/>
    </row>
    <row r="227" spans="1:9" ht="12.75">
      <c r="A227" s="122"/>
      <c r="B227" s="128"/>
      <c r="C227" s="106"/>
      <c r="D227" s="106"/>
      <c r="E227" s="106"/>
      <c r="F227" s="106"/>
      <c r="G227" s="106"/>
      <c r="H227" s="106"/>
      <c r="I227" s="106"/>
    </row>
    <row r="228" spans="1:9" ht="12.75">
      <c r="A228" s="122"/>
      <c r="B228" s="128"/>
      <c r="C228" s="106"/>
      <c r="D228" s="106"/>
      <c r="E228" s="106"/>
      <c r="F228" s="106"/>
      <c r="G228" s="106"/>
      <c r="H228" s="106"/>
      <c r="I228" s="106"/>
    </row>
    <row r="229" spans="1:9" ht="12.75">
      <c r="A229" s="122"/>
      <c r="B229" s="128"/>
      <c r="C229" s="106"/>
      <c r="D229" s="106"/>
      <c r="E229" s="106"/>
      <c r="F229" s="106"/>
      <c r="G229" s="106"/>
      <c r="H229" s="106"/>
      <c r="I229" s="106"/>
    </row>
  </sheetData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H24"/>
  <sheetViews>
    <sheetView workbookViewId="0" topLeftCell="A1">
      <selection activeCell="H18" sqref="H18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6.7109375" style="0" customWidth="1"/>
    <col min="4" max="4" width="0.71875" style="0" customWidth="1"/>
    <col min="5" max="5" width="12.00390625" style="0" customWidth="1"/>
    <col min="6" max="6" width="16.57421875" style="0" customWidth="1"/>
    <col min="7" max="7" width="12.421875" style="0" customWidth="1"/>
  </cols>
  <sheetData>
    <row r="1" spans="1:8" ht="15">
      <c r="A1" s="106"/>
      <c r="B1" s="106"/>
      <c r="C1" s="106"/>
      <c r="D1" s="107" t="str">
        <f>Startlist!$F2</f>
        <v> </v>
      </c>
      <c r="E1" s="106"/>
      <c r="F1" s="106"/>
      <c r="G1" s="106"/>
      <c r="H1" s="106"/>
    </row>
    <row r="2" spans="1:8" ht="12.75" customHeight="1">
      <c r="A2" s="106"/>
      <c r="B2" s="106"/>
      <c r="C2" s="262" t="str">
        <f>Startlist!$F3</f>
        <v>Grossi Toidukaubad VIRU RALLY 2013</v>
      </c>
      <c r="D2" s="262"/>
      <c r="E2" s="262"/>
      <c r="F2" s="106"/>
      <c r="G2" s="106"/>
      <c r="H2" s="106"/>
    </row>
    <row r="3" spans="1:8" ht="15" customHeight="1">
      <c r="A3" s="106"/>
      <c r="B3" s="106"/>
      <c r="C3" s="263" t="str">
        <f>Startlist!$F4</f>
        <v>05.-06. July 2013</v>
      </c>
      <c r="D3" s="263"/>
      <c r="E3" s="263"/>
      <c r="F3" s="106"/>
      <c r="G3" s="106"/>
      <c r="H3" s="106"/>
    </row>
    <row r="4" spans="1:8" ht="15" customHeight="1">
      <c r="A4" s="106"/>
      <c r="B4" s="106"/>
      <c r="C4" s="263" t="str">
        <f>Startlist!$F5</f>
        <v>Rakvere, Lääne- ja Ida-Virumaa</v>
      </c>
      <c r="D4" s="263"/>
      <c r="E4" s="263"/>
      <c r="F4" s="106"/>
      <c r="G4" s="106"/>
      <c r="H4" s="106"/>
    </row>
    <row r="5" spans="1:8" ht="12.75">
      <c r="A5" s="106"/>
      <c r="B5" s="106"/>
      <c r="C5" s="106"/>
      <c r="D5" s="106"/>
      <c r="E5" s="106"/>
      <c r="F5" s="106"/>
      <c r="G5" s="106"/>
      <c r="H5" s="106"/>
    </row>
    <row r="6" spans="1:8" ht="12.75">
      <c r="A6" s="106"/>
      <c r="B6" s="106"/>
      <c r="C6" s="106"/>
      <c r="D6" s="106"/>
      <c r="E6" s="106"/>
      <c r="F6" s="124"/>
      <c r="G6" s="124"/>
      <c r="H6" s="106"/>
    </row>
    <row r="7" spans="1:7" ht="12.75">
      <c r="A7" s="106"/>
      <c r="C7" s="264" t="s">
        <v>161</v>
      </c>
      <c r="D7" s="265"/>
      <c r="E7" s="65" t="s">
        <v>171</v>
      </c>
      <c r="F7" s="124"/>
      <c r="G7" s="124"/>
    </row>
    <row r="8" spans="1:8" ht="18.75" customHeight="1">
      <c r="A8" s="106"/>
      <c r="B8" s="106"/>
      <c r="C8" s="219" t="s">
        <v>175</v>
      </c>
      <c r="D8" s="220"/>
      <c r="E8" s="200">
        <v>5</v>
      </c>
      <c r="F8" s="124"/>
      <c r="G8" s="134"/>
      <c r="H8" s="106"/>
    </row>
    <row r="9" spans="1:8" ht="18.75" customHeight="1">
      <c r="A9" s="106"/>
      <c r="B9" s="106"/>
      <c r="C9" s="219" t="s">
        <v>174</v>
      </c>
      <c r="D9" s="220"/>
      <c r="E9" s="200">
        <v>14</v>
      </c>
      <c r="F9" s="117"/>
      <c r="G9" s="135"/>
      <c r="H9" s="106"/>
    </row>
    <row r="10" spans="1:8" ht="18.75" customHeight="1">
      <c r="A10" s="106"/>
      <c r="B10" s="106"/>
      <c r="C10" s="219" t="s">
        <v>89</v>
      </c>
      <c r="D10" s="220"/>
      <c r="E10" s="200">
        <v>0</v>
      </c>
      <c r="F10" s="117"/>
      <c r="G10" s="135"/>
      <c r="H10" s="106"/>
    </row>
    <row r="11" spans="1:8" ht="18.75" customHeight="1">
      <c r="A11" s="106"/>
      <c r="B11" s="106"/>
      <c r="C11" s="219" t="s">
        <v>177</v>
      </c>
      <c r="D11" s="220"/>
      <c r="E11" s="200">
        <v>6</v>
      </c>
      <c r="F11" s="117"/>
      <c r="G11" s="117"/>
      <c r="H11" s="106"/>
    </row>
    <row r="12" spans="1:8" ht="18.75" customHeight="1">
      <c r="A12" s="106"/>
      <c r="B12" s="106"/>
      <c r="C12" s="219" t="s">
        <v>176</v>
      </c>
      <c r="D12" s="220"/>
      <c r="E12" s="200">
        <v>1</v>
      </c>
      <c r="F12" s="117"/>
      <c r="G12" s="117"/>
      <c r="H12" s="106"/>
    </row>
    <row r="13" spans="1:8" ht="18.75" customHeight="1">
      <c r="A13" s="106"/>
      <c r="B13" s="106"/>
      <c r="C13" s="219" t="s">
        <v>162</v>
      </c>
      <c r="D13" s="220"/>
      <c r="E13" s="200">
        <v>5</v>
      </c>
      <c r="F13" s="124"/>
      <c r="G13" s="106"/>
      <c r="H13" s="106"/>
    </row>
    <row r="14" spans="1:8" ht="18.75" customHeight="1">
      <c r="A14" s="106"/>
      <c r="B14" s="106"/>
      <c r="C14" s="219" t="s">
        <v>184</v>
      </c>
      <c r="D14" s="221"/>
      <c r="E14" s="200">
        <v>8</v>
      </c>
      <c r="F14" s="124"/>
      <c r="G14" s="106"/>
      <c r="H14" s="106"/>
    </row>
    <row r="15" spans="1:8" ht="18.75" customHeight="1">
      <c r="A15" s="106"/>
      <c r="B15" s="106"/>
      <c r="C15" s="219" t="s">
        <v>178</v>
      </c>
      <c r="D15" s="220"/>
      <c r="E15" s="200">
        <v>7</v>
      </c>
      <c r="F15" s="124"/>
      <c r="G15" s="106"/>
      <c r="H15" s="106"/>
    </row>
    <row r="16" spans="1:8" ht="18.75" customHeight="1">
      <c r="A16" s="106"/>
      <c r="B16" s="106"/>
      <c r="C16" s="219" t="s">
        <v>164</v>
      </c>
      <c r="D16" s="220"/>
      <c r="E16" s="200">
        <v>8</v>
      </c>
      <c r="F16" s="117"/>
      <c r="G16" s="116"/>
      <c r="H16" s="106"/>
    </row>
    <row r="17" spans="1:8" ht="18.75" customHeight="1">
      <c r="A17" s="106"/>
      <c r="B17" s="106"/>
      <c r="C17" s="219" t="s">
        <v>163</v>
      </c>
      <c r="D17" s="220"/>
      <c r="E17" s="200">
        <v>6</v>
      </c>
      <c r="F17" s="117"/>
      <c r="G17" s="116"/>
      <c r="H17" s="106"/>
    </row>
    <row r="18" spans="1:8" ht="18.75" customHeight="1">
      <c r="A18" s="106"/>
      <c r="B18" s="106"/>
      <c r="C18" s="219" t="s">
        <v>266</v>
      </c>
      <c r="D18" s="220"/>
      <c r="E18" s="200">
        <v>2</v>
      </c>
      <c r="F18" s="124"/>
      <c r="G18" s="106"/>
      <c r="H18" s="106"/>
    </row>
    <row r="19" spans="1:8" ht="19.5" customHeight="1">
      <c r="A19" s="106"/>
      <c r="B19" s="106"/>
      <c r="C19" s="224" t="s">
        <v>165</v>
      </c>
      <c r="D19" s="225"/>
      <c r="E19" s="226">
        <f>SUM(E8:E18)</f>
        <v>62</v>
      </c>
      <c r="F19" s="124"/>
      <c r="G19" s="106"/>
      <c r="H19" s="106"/>
    </row>
    <row r="20" spans="1:8" ht="19.5" customHeight="1">
      <c r="A20" s="106"/>
      <c r="B20" s="106"/>
      <c r="C20" s="106"/>
      <c r="D20" s="106"/>
      <c r="E20" s="106"/>
      <c r="F20" s="106"/>
      <c r="G20" s="106"/>
      <c r="H20" s="106"/>
    </row>
    <row r="21" spans="1:8" ht="19.5" customHeight="1">
      <c r="A21" s="106"/>
      <c r="B21" s="106"/>
      <c r="C21" s="106"/>
      <c r="D21" s="106"/>
      <c r="E21" s="106"/>
      <c r="F21" s="106"/>
      <c r="G21" s="106"/>
      <c r="H21" s="106"/>
    </row>
    <row r="22" spans="1:8" ht="19.5" customHeight="1">
      <c r="A22" s="106"/>
      <c r="B22" s="106"/>
      <c r="C22" s="106"/>
      <c r="D22" s="106"/>
      <c r="E22" s="106"/>
      <c r="F22" s="106"/>
      <c r="G22" s="106"/>
      <c r="H22" s="106"/>
    </row>
    <row r="23" spans="1:8" ht="19.5" customHeight="1">
      <c r="A23" s="106"/>
      <c r="B23" s="106"/>
      <c r="C23" s="106"/>
      <c r="D23" s="106"/>
      <c r="E23" s="106"/>
      <c r="F23" s="106"/>
      <c r="G23" s="106"/>
      <c r="H23" s="106"/>
    </row>
    <row r="24" spans="1:8" ht="19.5" customHeight="1">
      <c r="A24" s="106"/>
      <c r="B24" s="106"/>
      <c r="C24" s="106"/>
      <c r="D24" s="106"/>
      <c r="E24" s="106"/>
      <c r="F24" s="106"/>
      <c r="G24" s="106"/>
      <c r="H24" s="106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mergeCells count="4">
    <mergeCell ref="C2:E2"/>
    <mergeCell ref="C3:E3"/>
    <mergeCell ref="C4:E4"/>
    <mergeCell ref="C7:D7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H39"/>
  <sheetViews>
    <sheetView workbookViewId="0" topLeftCell="A1">
      <selection activeCell="A7" sqref="A7"/>
    </sheetView>
  </sheetViews>
  <sheetFormatPr defaultColWidth="9.140625" defaultRowHeight="12.75"/>
  <cols>
    <col min="1" max="1" width="5.28125" style="38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46" customWidth="1"/>
  </cols>
  <sheetData>
    <row r="1" spans="5:8" ht="15.75">
      <c r="E1" s="1" t="str">
        <f>Startlist!$F2</f>
        <v> </v>
      </c>
      <c r="H1" s="150"/>
    </row>
    <row r="2" spans="2:8" ht="15" customHeight="1">
      <c r="B2" s="2"/>
      <c r="C2" s="3"/>
      <c r="E2" s="1" t="str">
        <f>Startlist!$F3</f>
        <v>Grossi Toidukaubad VIRU RALLY 2013</v>
      </c>
      <c r="H2" s="151"/>
    </row>
    <row r="3" spans="2:8" ht="15">
      <c r="B3" s="2"/>
      <c r="C3" s="3"/>
      <c r="E3" s="64" t="str">
        <f>Startlist!$F4</f>
        <v>05.-06. July 2013</v>
      </c>
      <c r="H3" s="151"/>
    </row>
    <row r="4" spans="2:8" ht="15">
      <c r="B4" s="2"/>
      <c r="C4" s="3"/>
      <c r="E4" s="64" t="str">
        <f>Startlist!$F5</f>
        <v>Rakvere, Lääne- ja Ida-Virumaa</v>
      </c>
      <c r="H4" s="151"/>
    </row>
    <row r="5" spans="3:8" ht="15" customHeight="1">
      <c r="C5" s="3"/>
      <c r="H5" s="151"/>
    </row>
    <row r="6" spans="2:8" ht="15.75" customHeight="1">
      <c r="B6" s="183" t="s">
        <v>1796</v>
      </c>
      <c r="C6" s="3"/>
      <c r="H6" s="126"/>
    </row>
    <row r="7" spans="2:8" ht="12.75">
      <c r="B7" s="181" t="s">
        <v>143</v>
      </c>
      <c r="C7" s="174" t="s">
        <v>124</v>
      </c>
      <c r="D7" s="175" t="s">
        <v>125</v>
      </c>
      <c r="E7" s="174"/>
      <c r="F7" s="176" t="s">
        <v>140</v>
      </c>
      <c r="G7" s="177" t="s">
        <v>139</v>
      </c>
      <c r="H7" s="182" t="s">
        <v>132</v>
      </c>
    </row>
    <row r="8" spans="1:8" ht="15" customHeight="1">
      <c r="A8" s="178">
        <v>1</v>
      </c>
      <c r="B8" s="139">
        <v>1</v>
      </c>
      <c r="C8" s="171" t="str">
        <f>VLOOKUP(B8,Startlist!B:F,2,FALSE)</f>
        <v>A8</v>
      </c>
      <c r="D8" s="172" t="str">
        <f>CONCATENATE(VLOOKUP(B8,Startlist!B:H,3,FALSE)," / ",VLOOKUP(B8,Startlist!B:H,4,FALSE))</f>
        <v>Georg Gross / Raigo Mōlder</v>
      </c>
      <c r="E8" s="173" t="str">
        <f>VLOOKUP(B8,Startlist!B:F,5,FALSE)</f>
        <v>EST</v>
      </c>
      <c r="F8" s="172" t="str">
        <f>VLOOKUP(B8,Startlist!B:H,7,FALSE)</f>
        <v>Ford Focus WRC 08</v>
      </c>
      <c r="G8" s="172" t="str">
        <f>VLOOKUP(B8,Startlist!B:H,6,FALSE)</f>
        <v>OT Racing</v>
      </c>
      <c r="H8" s="180" t="str">
        <f>VLOOKUP(B8,Results!B:P,13,FALSE)</f>
        <v> 8.13,4</v>
      </c>
    </row>
    <row r="9" spans="1:8" ht="15" customHeight="1">
      <c r="A9" s="178">
        <f>A8+1</f>
        <v>2</v>
      </c>
      <c r="B9" s="139">
        <v>2</v>
      </c>
      <c r="C9" s="171" t="str">
        <f>VLOOKUP(B9,Startlist!B:F,2,FALSE)</f>
        <v>N4</v>
      </c>
      <c r="D9" s="172" t="str">
        <f>CONCATENATE(VLOOKUP(B9,Startlist!B:H,3,FALSE)," / ",VLOOKUP(B9,Startlist!B:H,4,FALSE))</f>
        <v>Ott Tänak / Martin Järveoja</v>
      </c>
      <c r="E9" s="173" t="str">
        <f>VLOOKUP(B9,Startlist!B:F,5,FALSE)</f>
        <v>EST</v>
      </c>
      <c r="F9" s="172" t="str">
        <f>VLOOKUP(B9,Startlist!B:H,7,FALSE)</f>
        <v>Subaru Impreza</v>
      </c>
      <c r="G9" s="172" t="str">
        <f>VLOOKUP(B9,Startlist!B:H,6,FALSE)</f>
        <v>OT Racing</v>
      </c>
      <c r="H9" s="180" t="str">
        <f>VLOOKUP(B9,Results!B:P,13,FALSE)</f>
        <v> 8.20,1</v>
      </c>
    </row>
    <row r="10" spans="1:8" ht="15" customHeight="1">
      <c r="A10" s="178">
        <f aca="true" t="shared" si="0" ref="A10:A39">A9+1</f>
        <v>3</v>
      </c>
      <c r="B10" s="139">
        <v>4</v>
      </c>
      <c r="C10" s="171" t="str">
        <f>VLOOKUP(B10,Startlist!B:F,2,FALSE)</f>
        <v>N4</v>
      </c>
      <c r="D10" s="172" t="str">
        <f>CONCATENATE(VLOOKUP(B10,Startlist!B:H,3,FALSE)," / ",VLOOKUP(B10,Startlist!B:H,4,FALSE))</f>
        <v>Timmu Kōrge / Erki Pints</v>
      </c>
      <c r="E10" s="173" t="str">
        <f>VLOOKUP(B10,Startlist!B:F,5,FALSE)</f>
        <v>EST</v>
      </c>
      <c r="F10" s="172" t="str">
        <f>VLOOKUP(B10,Startlist!B:H,7,FALSE)</f>
        <v>Mitsubishi Lancer Evo 9</v>
      </c>
      <c r="G10" s="172" t="str">
        <f>VLOOKUP(B10,Startlist!B:H,6,FALSE)</f>
        <v>MM-Motorsport</v>
      </c>
      <c r="H10" s="180" t="str">
        <f>VLOOKUP(B10,Results!B:P,13,FALSE)</f>
        <v> 8.28,4</v>
      </c>
    </row>
    <row r="11" spans="1:8" ht="15" customHeight="1">
      <c r="A11" s="178">
        <f t="shared" si="0"/>
        <v>4</v>
      </c>
      <c r="B11" s="139">
        <v>6</v>
      </c>
      <c r="C11" s="171" t="str">
        <f>VLOOKUP(B11,Startlist!B:F,2,FALSE)</f>
        <v>N4</v>
      </c>
      <c r="D11" s="172" t="str">
        <f>CONCATENATE(VLOOKUP(B11,Startlist!B:H,3,FALSE)," / ",VLOOKUP(B11,Startlist!B:H,4,FALSE))</f>
        <v>Rainer Aus / Simo Koskinen</v>
      </c>
      <c r="E11" s="173" t="str">
        <f>VLOOKUP(B11,Startlist!B:F,5,FALSE)</f>
        <v>EST</v>
      </c>
      <c r="F11" s="172" t="str">
        <f>VLOOKUP(B11,Startlist!B:H,7,FALSE)</f>
        <v>Mitsubishi Lancer Evo 9</v>
      </c>
      <c r="G11" s="172" t="str">
        <f>VLOOKUP(B11,Startlist!B:H,6,FALSE)</f>
        <v>Carglass Motorsport</v>
      </c>
      <c r="H11" s="180" t="str">
        <f>VLOOKUP(B11,Results!B:P,13,FALSE)</f>
        <v> 8.32,9</v>
      </c>
    </row>
    <row r="12" spans="1:8" ht="15" customHeight="1">
      <c r="A12" s="178">
        <f t="shared" si="0"/>
        <v>5</v>
      </c>
      <c r="B12" s="139">
        <v>8</v>
      </c>
      <c r="C12" s="171" t="str">
        <f>VLOOKUP(B12,Startlist!B:F,2,FALSE)</f>
        <v>N4</v>
      </c>
      <c r="D12" s="172" t="str">
        <f>CONCATENATE(VLOOKUP(B12,Startlist!B:H,3,FALSE)," / ",VLOOKUP(B12,Startlist!B:H,4,FALSE))</f>
        <v>Raul Jeets / Andrus Toom</v>
      </c>
      <c r="E12" s="173" t="str">
        <f>VLOOKUP(B12,Startlist!B:F,5,FALSE)</f>
        <v>EST</v>
      </c>
      <c r="F12" s="172" t="str">
        <f>VLOOKUP(B12,Startlist!B:H,7,FALSE)</f>
        <v>Mitsubishi Lancer Evo 10</v>
      </c>
      <c r="G12" s="172" t="str">
        <f>VLOOKUP(B12,Startlist!B:H,6,FALSE)</f>
        <v>OT Racing</v>
      </c>
      <c r="H12" s="180" t="str">
        <f>VLOOKUP(B12,Results!B:P,13,FALSE)</f>
        <v> 8.36,3</v>
      </c>
    </row>
    <row r="13" spans="1:8" ht="15" customHeight="1">
      <c r="A13" s="178">
        <f t="shared" si="0"/>
        <v>6</v>
      </c>
      <c r="B13" s="139">
        <v>5</v>
      </c>
      <c r="C13" s="171" t="str">
        <f>VLOOKUP(B13,Startlist!B:F,2,FALSE)</f>
        <v>N4</v>
      </c>
      <c r="D13" s="172" t="str">
        <f>CONCATENATE(VLOOKUP(B13,Startlist!B:H,3,FALSE)," / ",VLOOKUP(B13,Startlist!B:H,4,FALSE))</f>
        <v>Siim Plangi / Urmas Roosimaa</v>
      </c>
      <c r="E13" s="173" t="str">
        <f>VLOOKUP(B13,Startlist!B:F,5,FALSE)</f>
        <v>EST</v>
      </c>
      <c r="F13" s="172" t="str">
        <f>VLOOKUP(B13,Startlist!B:H,7,FALSE)</f>
        <v>Mitsubishi Lancer Evo 9</v>
      </c>
      <c r="G13" s="172" t="str">
        <f>VLOOKUP(B13,Startlist!B:H,6,FALSE)</f>
        <v>ASRT</v>
      </c>
      <c r="H13" s="180" t="str">
        <f>VLOOKUP(B13,Results!B:P,13,FALSE)</f>
        <v> 8.42,6</v>
      </c>
    </row>
    <row r="14" spans="1:8" ht="15" customHeight="1">
      <c r="A14" s="178">
        <f t="shared" si="0"/>
        <v>7</v>
      </c>
      <c r="B14" s="139">
        <v>12</v>
      </c>
      <c r="C14" s="171" t="str">
        <f>VLOOKUP(B14,Startlist!B:F,2,FALSE)</f>
        <v>E12</v>
      </c>
      <c r="D14" s="172" t="str">
        <f>CONCATENATE(VLOOKUP(B14,Startlist!B:H,3,FALSE)," / ",VLOOKUP(B14,Startlist!B:H,4,FALSE))</f>
        <v>Ilya Lotvinov / Pavel Shevtsov</v>
      </c>
      <c r="E14" s="173" t="str">
        <f>VLOOKUP(B14,Startlist!B:F,5,FALSE)</f>
        <v>RUS</v>
      </c>
      <c r="F14" s="172" t="str">
        <f>VLOOKUP(B14,Startlist!B:H,7,FALSE)</f>
        <v>Mitsubishi Lancer Evo 8</v>
      </c>
      <c r="G14" s="172" t="str">
        <f>VLOOKUP(B14,Startlist!B:H,6,FALSE)</f>
        <v>Bank BFA</v>
      </c>
      <c r="H14" s="180" t="str">
        <f>VLOOKUP(B14,Results!B:P,13,FALSE)</f>
        <v> 8.44,6</v>
      </c>
    </row>
    <row r="15" spans="1:8" ht="15" customHeight="1">
      <c r="A15" s="178">
        <f t="shared" si="0"/>
        <v>8</v>
      </c>
      <c r="B15" s="139">
        <v>11</v>
      </c>
      <c r="C15" s="171" t="str">
        <f>VLOOKUP(B15,Startlist!B:F,2,FALSE)</f>
        <v>N4</v>
      </c>
      <c r="D15" s="172" t="str">
        <f>CONCATENATE(VLOOKUP(B15,Startlist!B:H,3,FALSE)," / ",VLOOKUP(B15,Startlist!B:H,4,FALSE))</f>
        <v>Oliver Ojaperv / Jarno Talve</v>
      </c>
      <c r="E15" s="173" t="str">
        <f>VLOOKUP(B15,Startlist!B:F,5,FALSE)</f>
        <v>EST</v>
      </c>
      <c r="F15" s="172" t="str">
        <f>VLOOKUP(B15,Startlist!B:H,7,FALSE)</f>
        <v>Subaru Impreza</v>
      </c>
      <c r="G15" s="172" t="str">
        <f>VLOOKUP(B15,Startlist!B:H,6,FALSE)</f>
        <v>OK TSK</v>
      </c>
      <c r="H15" s="180" t="str">
        <f>VLOOKUP(B15,Results!B:P,13,FALSE)</f>
        <v> 8.45,1</v>
      </c>
    </row>
    <row r="16" spans="1:8" ht="15" customHeight="1">
      <c r="A16" s="178">
        <f t="shared" si="0"/>
        <v>9</v>
      </c>
      <c r="B16" s="139">
        <v>10</v>
      </c>
      <c r="C16" s="171" t="str">
        <f>VLOOKUP(B16,Startlist!B:F,2,FALSE)</f>
        <v>N4</v>
      </c>
      <c r="D16" s="172" t="str">
        <f>CONCATENATE(VLOOKUP(B16,Startlist!B:H,3,FALSE)," / ",VLOOKUP(B16,Startlist!B:H,4,FALSE))</f>
        <v>Markus Abram / Rein Jōessar</v>
      </c>
      <c r="E16" s="173" t="str">
        <f>VLOOKUP(B16,Startlist!B:F,5,FALSE)</f>
        <v>EST</v>
      </c>
      <c r="F16" s="172" t="str">
        <f>VLOOKUP(B16,Startlist!B:H,7,FALSE)</f>
        <v>Mitsubishi Lancer Evo 10</v>
      </c>
      <c r="G16" s="172" t="str">
        <f>VLOOKUP(B16,Startlist!B:H,6,FALSE)</f>
        <v>Merkomar Motorsport</v>
      </c>
      <c r="H16" s="180" t="str">
        <f>VLOOKUP(B16,Results!B:P,13,FALSE)</f>
        <v> 8.45,7</v>
      </c>
    </row>
    <row r="17" spans="1:8" ht="15" customHeight="1">
      <c r="A17" s="178">
        <f t="shared" si="0"/>
        <v>10</v>
      </c>
      <c r="B17" s="139">
        <v>20</v>
      </c>
      <c r="C17" s="171" t="str">
        <f>VLOOKUP(B17,Startlist!B:F,2,FALSE)</f>
        <v>N4</v>
      </c>
      <c r="D17" s="172" t="str">
        <f>CONCATENATE(VLOOKUP(B17,Startlist!B:H,3,FALSE)," / ",VLOOKUP(B17,Startlist!B:H,4,FALSE))</f>
        <v>Taras Kravchenko / Yuriy Kuzminov</v>
      </c>
      <c r="E17" s="173" t="str">
        <f>VLOOKUP(B17,Startlist!B:F,5,FALSE)</f>
        <v>UKR</v>
      </c>
      <c r="F17" s="172" t="str">
        <f>VLOOKUP(B17,Startlist!B:H,7,FALSE)</f>
        <v>Mitsubishi Lancer Evo 9</v>
      </c>
      <c r="G17" s="172" t="str">
        <f>VLOOKUP(B17,Startlist!B:H,6,FALSE)</f>
        <v>Dynamic Sport</v>
      </c>
      <c r="H17" s="180" t="str">
        <f>VLOOKUP(B17,Results!B:P,13,FALSE)</f>
        <v> 8.49,7</v>
      </c>
    </row>
    <row r="18" spans="1:8" ht="15" customHeight="1">
      <c r="A18" s="178">
        <f t="shared" si="0"/>
        <v>11</v>
      </c>
      <c r="B18" s="139">
        <v>17</v>
      </c>
      <c r="C18" s="171" t="str">
        <f>VLOOKUP(B18,Startlist!B:F,2,FALSE)</f>
        <v>N4</v>
      </c>
      <c r="D18" s="172" t="str">
        <f>CONCATENATE(VLOOKUP(B18,Startlist!B:H,3,FALSE)," / ",VLOOKUP(B18,Startlist!B:H,4,FALSE))</f>
        <v>Boris Zimin / Aleksey Aksakov</v>
      </c>
      <c r="E18" s="173" t="str">
        <f>VLOOKUP(B18,Startlist!B:F,5,FALSE)</f>
        <v>RUS</v>
      </c>
      <c r="F18" s="172" t="str">
        <f>VLOOKUP(B18,Startlist!B:H,7,FALSE)</f>
        <v>Mitsubishi Lancer Evo 10</v>
      </c>
      <c r="G18" s="172" t="str">
        <f>VLOOKUP(B18,Startlist!B:H,6,FALSE)</f>
        <v>Boris Zimin</v>
      </c>
      <c r="H18" s="180" t="str">
        <f>VLOOKUP(B18,Results!B:P,13,FALSE)</f>
        <v> 8.53,7</v>
      </c>
    </row>
    <row r="19" spans="1:8" ht="15" customHeight="1">
      <c r="A19" s="178">
        <f t="shared" si="0"/>
        <v>12</v>
      </c>
      <c r="B19" s="139">
        <v>16</v>
      </c>
      <c r="C19" s="171" t="str">
        <f>VLOOKUP(B19,Startlist!B:F,2,FALSE)</f>
        <v>E12</v>
      </c>
      <c r="D19" s="172" t="str">
        <f>CONCATENATE(VLOOKUP(B19,Startlist!B:H,3,FALSE)," / ",VLOOKUP(B19,Startlist!B:H,4,FALSE))</f>
        <v>Yury Arshanskiy / Mikhail Soskin</v>
      </c>
      <c r="E19" s="173" t="str">
        <f>VLOOKUP(B19,Startlist!B:F,5,FALSE)</f>
        <v>RUS</v>
      </c>
      <c r="F19" s="172" t="str">
        <f>VLOOKUP(B19,Startlist!B:H,7,FALSE)</f>
        <v>Mitsubishi Lancer Evo 8</v>
      </c>
      <c r="G19" s="172" t="str">
        <f>VLOOKUP(B19,Startlist!B:H,6,FALSE)</f>
        <v>MR-Sport</v>
      </c>
      <c r="H19" s="180" t="str">
        <f>VLOOKUP(B19,Results!B:P,13,FALSE)</f>
        <v> 8.57,3</v>
      </c>
    </row>
    <row r="20" spans="1:8" ht="15" customHeight="1">
      <c r="A20" s="178">
        <f t="shared" si="0"/>
        <v>13</v>
      </c>
      <c r="B20" s="139">
        <v>15</v>
      </c>
      <c r="C20" s="171" t="str">
        <f>VLOOKUP(B20,Startlist!B:F,2,FALSE)</f>
        <v>A8</v>
      </c>
      <c r="D20" s="172" t="str">
        <f>CONCATENATE(VLOOKUP(B20,Startlist!B:H,3,FALSE)," / ",VLOOKUP(B20,Startlist!B:H,4,FALSE))</f>
        <v>Allan Ilves / Kristo Tamm</v>
      </c>
      <c r="E20" s="173" t="str">
        <f>VLOOKUP(B20,Startlist!B:F,5,FALSE)</f>
        <v>EST</v>
      </c>
      <c r="F20" s="172" t="str">
        <f>VLOOKUP(B20,Startlist!B:H,7,FALSE)</f>
        <v>Mitsubishi Lancer Evo 8</v>
      </c>
      <c r="G20" s="172" t="str">
        <f>VLOOKUP(B20,Startlist!B:H,6,FALSE)</f>
        <v>Carglass Motorsport</v>
      </c>
      <c r="H20" s="180" t="str">
        <f>VLOOKUP(B20,Results!B:P,13,FALSE)</f>
        <v> 9.01,7</v>
      </c>
    </row>
    <row r="21" spans="1:8" ht="15" customHeight="1">
      <c r="A21" s="178">
        <f t="shared" si="0"/>
        <v>14</v>
      </c>
      <c r="B21" s="139">
        <v>25</v>
      </c>
      <c r="C21" s="171" t="str">
        <f>VLOOKUP(B21,Startlist!B:F,2,FALSE)</f>
        <v>A6</v>
      </c>
      <c r="D21" s="172" t="str">
        <f>CONCATENATE(VLOOKUP(B21,Startlist!B:H,3,FALSE)," / ",VLOOKUP(B21,Startlist!B:H,4,FALSE))</f>
        <v>Sander Pärn / Ken Järveoja</v>
      </c>
      <c r="E21" s="173" t="str">
        <f>VLOOKUP(B21,Startlist!B:F,5,FALSE)</f>
        <v>EST</v>
      </c>
      <c r="F21" s="172" t="str">
        <f>VLOOKUP(B21,Startlist!B:H,7,FALSE)</f>
        <v>Ford Fiesta R2</v>
      </c>
      <c r="G21" s="172" t="str">
        <f>VLOOKUP(B21,Startlist!B:H,6,FALSE)</f>
        <v>Sander Pärn</v>
      </c>
      <c r="H21" s="180" t="str">
        <f>VLOOKUP(B21,Results!B:P,13,FALSE)</f>
        <v> 9.03,4</v>
      </c>
    </row>
    <row r="22" spans="1:8" ht="15" customHeight="1">
      <c r="A22" s="178">
        <f t="shared" si="0"/>
        <v>15</v>
      </c>
      <c r="B22" s="139">
        <v>19</v>
      </c>
      <c r="C22" s="171" t="str">
        <f>VLOOKUP(B22,Startlist!B:F,2,FALSE)</f>
        <v>E12</v>
      </c>
      <c r="D22" s="172" t="str">
        <f>CONCATENATE(VLOOKUP(B22,Startlist!B:H,3,FALSE)," / ",VLOOKUP(B22,Startlist!B:H,4,FALSE))</f>
        <v>Arsi Tupits / Oliver Tampuu</v>
      </c>
      <c r="E22" s="173" t="str">
        <f>VLOOKUP(B22,Startlist!B:F,5,FALSE)</f>
        <v>EST</v>
      </c>
      <c r="F22" s="172" t="str">
        <f>VLOOKUP(B22,Startlist!B:H,7,FALSE)</f>
        <v>Mitsubishi Lancer Evo 6</v>
      </c>
      <c r="G22" s="172" t="str">
        <f>VLOOKUP(B22,Startlist!B:H,6,FALSE)</f>
        <v>PSC Motorsport</v>
      </c>
      <c r="H22" s="180" t="str">
        <f>VLOOKUP(B22,Results!B:P,13,FALSE)</f>
        <v> 9.05,8</v>
      </c>
    </row>
    <row r="23" spans="1:8" ht="15" customHeight="1">
      <c r="A23" s="178">
        <f t="shared" si="0"/>
        <v>16</v>
      </c>
      <c r="B23" s="139">
        <v>22</v>
      </c>
      <c r="C23" s="171" t="str">
        <f>VLOOKUP(B23,Startlist!B:F,2,FALSE)</f>
        <v>A6</v>
      </c>
      <c r="D23" s="172" t="str">
        <f>CONCATENATE(VLOOKUP(B23,Startlist!B:H,3,FALSE)," / ",VLOOKUP(B23,Startlist!B:H,4,FALSE))</f>
        <v>Rainer Rohtmets / Rauno Rohtmets</v>
      </c>
      <c r="E23" s="173" t="str">
        <f>VLOOKUP(B23,Startlist!B:F,5,FALSE)</f>
        <v>EST</v>
      </c>
      <c r="F23" s="172" t="str">
        <f>VLOOKUP(B23,Startlist!B:H,7,FALSE)</f>
        <v>Citroen C2 R2 Max</v>
      </c>
      <c r="G23" s="172" t="str">
        <f>VLOOKUP(B23,Startlist!B:H,6,FALSE)</f>
        <v>Printsport</v>
      </c>
      <c r="H23" s="180" t="str">
        <f>VLOOKUP(B23,Results!B:P,13,FALSE)</f>
        <v> 9.10,3</v>
      </c>
    </row>
    <row r="24" spans="1:8" ht="15" customHeight="1">
      <c r="A24" s="178">
        <f t="shared" si="0"/>
        <v>17</v>
      </c>
      <c r="B24" s="139">
        <v>40</v>
      </c>
      <c r="C24" s="171" t="str">
        <f>VLOOKUP(B24,Startlist!B:F,2,FALSE)</f>
        <v>N4</v>
      </c>
      <c r="D24" s="172" t="str">
        <f>CONCATENATE(VLOOKUP(B24,Startlist!B:H,3,FALSE)," / ",VLOOKUP(B24,Startlist!B:H,4,FALSE))</f>
        <v>Aleksandr Posadsky / Oleg Krylov</v>
      </c>
      <c r="E24" s="173" t="str">
        <f>VLOOKUP(B24,Startlist!B:F,5,FALSE)</f>
        <v>RUS</v>
      </c>
      <c r="F24" s="172" t="str">
        <f>VLOOKUP(B24,Startlist!B:H,7,FALSE)</f>
        <v>Mitsubishi Lancer Evo 10</v>
      </c>
      <c r="G24" s="172" t="str">
        <f>VLOOKUP(B24,Startlist!B:H,6,FALSE)</f>
        <v>ART Rally</v>
      </c>
      <c r="H24" s="180" t="str">
        <f>VLOOKUP(B24,Results!B:P,13,FALSE)</f>
        <v> 9.14,0</v>
      </c>
    </row>
    <row r="25" spans="1:8" ht="15" customHeight="1">
      <c r="A25" s="178">
        <f t="shared" si="0"/>
        <v>18</v>
      </c>
      <c r="B25" s="139">
        <v>39</v>
      </c>
      <c r="C25" s="171" t="str">
        <f>VLOOKUP(B25,Startlist!B:F,2,FALSE)</f>
        <v>N4</v>
      </c>
      <c r="D25" s="172" t="str">
        <f>CONCATENATE(VLOOKUP(B25,Startlist!B:H,3,FALSE)," / ",VLOOKUP(B25,Startlist!B:H,4,FALSE))</f>
        <v>Mait Maarend / Mihkel Kapp</v>
      </c>
      <c r="E25" s="173" t="str">
        <f>VLOOKUP(B25,Startlist!B:F,5,FALSE)</f>
        <v>EST</v>
      </c>
      <c r="F25" s="172" t="str">
        <f>VLOOKUP(B25,Startlist!B:H,7,FALSE)</f>
        <v>Mitsubishi Lancer Evo 10</v>
      </c>
      <c r="G25" s="172" t="str">
        <f>VLOOKUP(B25,Startlist!B:H,6,FALSE)</f>
        <v>Harju KEK Ralliklubi</v>
      </c>
      <c r="H25" s="180" t="str">
        <f>VLOOKUP(B25,Results!B:P,13,FALSE)</f>
        <v> 9.16,3</v>
      </c>
    </row>
    <row r="26" spans="1:8" ht="15" customHeight="1">
      <c r="A26" s="178">
        <f t="shared" si="0"/>
        <v>19</v>
      </c>
      <c r="B26" s="139">
        <v>43</v>
      </c>
      <c r="C26" s="171" t="str">
        <f>VLOOKUP(B26,Startlist!B:F,2,FALSE)</f>
        <v>A6</v>
      </c>
      <c r="D26" s="172" t="str">
        <f>CONCATENATE(VLOOKUP(B26,Startlist!B:H,3,FALSE)," / ",VLOOKUP(B26,Startlist!B:H,4,FALSE))</f>
        <v>Niko-Pekka Nieminen / Mikael Korhonen</v>
      </c>
      <c r="E26" s="173" t="str">
        <f>VLOOKUP(B26,Startlist!B:F,5,FALSE)</f>
        <v>FIN</v>
      </c>
      <c r="F26" s="172" t="str">
        <f>VLOOKUP(B26,Startlist!B:H,7,FALSE)</f>
        <v>Ford Fiesta R2</v>
      </c>
      <c r="G26" s="172" t="str">
        <f>VLOOKUP(B26,Startlist!B:H,6,FALSE)</f>
        <v>Katap Racing OY</v>
      </c>
      <c r="H26" s="180" t="str">
        <f>VLOOKUP(B26,Results!B:P,13,FALSE)</f>
        <v> 9.17,4</v>
      </c>
    </row>
    <row r="27" spans="1:8" ht="15" customHeight="1">
      <c r="A27" s="178">
        <f t="shared" si="0"/>
        <v>20</v>
      </c>
      <c r="B27" s="139">
        <v>37</v>
      </c>
      <c r="C27" s="171" t="str">
        <f>VLOOKUP(B27,Startlist!B:F,2,FALSE)</f>
        <v>A6</v>
      </c>
      <c r="D27" s="172" t="str">
        <f>CONCATENATE(VLOOKUP(B27,Startlist!B:H,3,FALSE)," / ",VLOOKUP(B27,Startlist!B:H,4,FALSE))</f>
        <v>Guntis Lielkajis / Vilnis Mikelsons</v>
      </c>
      <c r="E27" s="173" t="str">
        <f>VLOOKUP(B27,Startlist!B:F,5,FALSE)</f>
        <v>LAT</v>
      </c>
      <c r="F27" s="172" t="str">
        <f>VLOOKUP(B27,Startlist!B:H,7,FALSE)</f>
        <v>Ford Fiesta R2</v>
      </c>
      <c r="G27" s="172" t="str">
        <f>VLOOKUP(B27,Startlist!B:H,6,FALSE)</f>
        <v>Ciedra Racing</v>
      </c>
      <c r="H27" s="180" t="str">
        <f>VLOOKUP(B27,Results!B:P,13,FALSE)</f>
        <v> 9.19,6</v>
      </c>
    </row>
    <row r="28" spans="1:8" ht="15" customHeight="1">
      <c r="A28" s="178">
        <f t="shared" si="0"/>
        <v>21</v>
      </c>
      <c r="B28" s="139">
        <v>36</v>
      </c>
      <c r="C28" s="171" t="str">
        <f>VLOOKUP(B28,Startlist!B:F,2,FALSE)</f>
        <v>A6</v>
      </c>
      <c r="D28" s="172" t="str">
        <f>CONCATENATE(VLOOKUP(B28,Startlist!B:H,3,FALSE)," / ",VLOOKUP(B28,Startlist!B:H,4,FALSE))</f>
        <v>Emils Blums / Andris Malnieks</v>
      </c>
      <c r="E28" s="173" t="str">
        <f>VLOOKUP(B28,Startlist!B:F,5,FALSE)</f>
        <v>LAT</v>
      </c>
      <c r="F28" s="172" t="str">
        <f>VLOOKUP(B28,Startlist!B:H,7,FALSE)</f>
        <v>Ford Fiesta</v>
      </c>
      <c r="G28" s="172" t="str">
        <f>VLOOKUP(B28,Startlist!B:H,6,FALSE)</f>
        <v>Okartes Autosporta Akademija</v>
      </c>
      <c r="H28" s="180" t="str">
        <f>VLOOKUP(B28,Results!B:P,13,FALSE)</f>
        <v> 9.25,8</v>
      </c>
    </row>
    <row r="29" spans="1:8" ht="15" customHeight="1">
      <c r="A29" s="178">
        <f t="shared" si="0"/>
        <v>22</v>
      </c>
      <c r="B29" s="139">
        <v>57</v>
      </c>
      <c r="C29" s="171" t="str">
        <f>VLOOKUP(B29,Startlist!B:F,2,FALSE)</f>
        <v>A6</v>
      </c>
      <c r="D29" s="172" t="str">
        <f>CONCATENATE(VLOOKUP(B29,Startlist!B:H,3,FALSE)," / ",VLOOKUP(B29,Startlist!B:H,4,FALSE))</f>
        <v>Roland Poom / Taavi Udevald</v>
      </c>
      <c r="E29" s="173" t="str">
        <f>VLOOKUP(B29,Startlist!B:F,5,FALSE)</f>
        <v>EST</v>
      </c>
      <c r="F29" s="172" t="str">
        <f>VLOOKUP(B29,Startlist!B:H,7,FALSE)</f>
        <v>Citroen C2 R2</v>
      </c>
      <c r="G29" s="172" t="str">
        <f>VLOOKUP(B29,Startlist!B:H,6,FALSE)</f>
        <v>M.K.E Motorsport</v>
      </c>
      <c r="H29" s="180" t="str">
        <f>VLOOKUP(B29,Results!B:P,13,FALSE)</f>
        <v> 9.30,0</v>
      </c>
    </row>
    <row r="30" spans="1:8" ht="15" customHeight="1">
      <c r="A30" s="178">
        <f t="shared" si="0"/>
        <v>23</v>
      </c>
      <c r="B30" s="139">
        <v>42</v>
      </c>
      <c r="C30" s="171" t="str">
        <f>VLOOKUP(B30,Startlist!B:F,2,FALSE)</f>
        <v>A8</v>
      </c>
      <c r="D30" s="172" t="str">
        <f>CONCATENATE(VLOOKUP(B30,Startlist!B:H,3,FALSE)," / ",VLOOKUP(B30,Startlist!B:H,4,FALSE))</f>
        <v>Vadim Kuznetsov / Roman Kapustin</v>
      </c>
      <c r="E30" s="173" t="str">
        <f>VLOOKUP(B30,Startlist!B:F,5,FALSE)</f>
        <v>RUS</v>
      </c>
      <c r="F30" s="172" t="str">
        <f>VLOOKUP(B30,Startlist!B:H,7,FALSE)</f>
        <v>Subaru Impreza</v>
      </c>
      <c r="G30" s="172" t="str">
        <f>VLOOKUP(B30,Startlist!B:H,6,FALSE)</f>
        <v>ASRT</v>
      </c>
      <c r="H30" s="180" t="str">
        <f>VLOOKUP(B30,Results!B:P,13,FALSE)</f>
        <v> 9.31,5</v>
      </c>
    </row>
    <row r="31" spans="1:8" ht="15" customHeight="1">
      <c r="A31" s="178">
        <f t="shared" si="0"/>
        <v>24</v>
      </c>
      <c r="B31" s="139">
        <v>35</v>
      </c>
      <c r="C31" s="171" t="str">
        <f>VLOOKUP(B31,Startlist!B:F,2,FALSE)</f>
        <v>N3</v>
      </c>
      <c r="D31" s="172" t="str">
        <f>CONCATENATE(VLOOKUP(B31,Startlist!B:H,3,FALSE)," / ",VLOOKUP(B31,Startlist!B:H,4,FALSE))</f>
        <v>Kevin Kuusik / Carl Terras</v>
      </c>
      <c r="E31" s="173" t="str">
        <f>VLOOKUP(B31,Startlist!B:F,5,FALSE)</f>
        <v>EST</v>
      </c>
      <c r="F31" s="172" t="str">
        <f>VLOOKUP(B31,Startlist!B:H,7,FALSE)</f>
        <v>Renault Clio Ragnotti</v>
      </c>
      <c r="G31" s="172" t="str">
        <f>VLOOKUP(B31,Startlist!B:H,6,FALSE)</f>
        <v>OT Racing</v>
      </c>
      <c r="H31" s="180" t="str">
        <f>VLOOKUP(B31,Results!B:P,13,FALSE)</f>
        <v> 9.33,8</v>
      </c>
    </row>
    <row r="32" spans="1:8" ht="15" customHeight="1">
      <c r="A32" s="178">
        <f t="shared" si="0"/>
        <v>25</v>
      </c>
      <c r="B32" s="139">
        <v>33</v>
      </c>
      <c r="C32" s="171" t="str">
        <f>VLOOKUP(B32,Startlist!B:F,2,FALSE)</f>
        <v>A7</v>
      </c>
      <c r="D32" s="172" t="str">
        <f>CONCATENATE(VLOOKUP(B32,Startlist!B:H,3,FALSE)," / ",VLOOKUP(B32,Startlist!B:H,4,FALSE))</f>
        <v>David Sultanjants / Siim Oja</v>
      </c>
      <c r="E32" s="173" t="str">
        <f>VLOOKUP(B32,Startlist!B:F,5,FALSE)</f>
        <v>EST</v>
      </c>
      <c r="F32" s="172" t="str">
        <f>VLOOKUP(B32,Startlist!B:H,7,FALSE)</f>
        <v>Honda Civic Type-R</v>
      </c>
      <c r="G32" s="172" t="str">
        <f>VLOOKUP(B32,Startlist!B:H,6,FALSE)</f>
        <v>G.M.Racing SK</v>
      </c>
      <c r="H32" s="180" t="str">
        <f>VLOOKUP(B32,Results!B:P,13,FALSE)</f>
        <v> 9.34,8</v>
      </c>
    </row>
    <row r="33" spans="1:8" ht="15" customHeight="1">
      <c r="A33" s="178">
        <f t="shared" si="0"/>
        <v>26</v>
      </c>
      <c r="B33" s="139">
        <v>21</v>
      </c>
      <c r="C33" s="171" t="str">
        <f>VLOOKUP(B33,Startlist!B:F,2,FALSE)</f>
        <v>E12</v>
      </c>
      <c r="D33" s="172" t="str">
        <f>CONCATENATE(VLOOKUP(B33,Startlist!B:H,3,FALSE)," / ",VLOOKUP(B33,Startlist!B:H,4,FALSE))</f>
        <v>Vladimir Ivanov / Oleg Zimin</v>
      </c>
      <c r="E33" s="173" t="str">
        <f>VLOOKUP(B33,Startlist!B:F,5,FALSE)</f>
        <v>RUS</v>
      </c>
      <c r="F33" s="172" t="str">
        <f>VLOOKUP(B33,Startlist!B:H,7,FALSE)</f>
        <v>Mitsubishi Lancer Evo 7</v>
      </c>
      <c r="G33" s="172" t="str">
        <f>VLOOKUP(B33,Startlist!B:H,6,FALSE)</f>
        <v>PSC Motorsport</v>
      </c>
      <c r="H33" s="180" t="str">
        <f>VLOOKUP(B33,Results!B:P,13,FALSE)</f>
        <v> 9.37,3</v>
      </c>
    </row>
    <row r="34" spans="1:8" ht="15" customHeight="1">
      <c r="A34" s="178">
        <f t="shared" si="0"/>
        <v>27</v>
      </c>
      <c r="B34" s="139">
        <v>59</v>
      </c>
      <c r="C34" s="171" t="str">
        <f>VLOOKUP(B34,Startlist!B:F,2,FALSE)</f>
        <v>E12</v>
      </c>
      <c r="D34" s="172" t="str">
        <f>CONCATENATE(VLOOKUP(B34,Startlist!B:H,3,FALSE)," / ",VLOOKUP(B34,Startlist!B:H,4,FALSE))</f>
        <v>Alexey Reshetov / Karl Koosa</v>
      </c>
      <c r="E34" s="173" t="str">
        <f>VLOOKUP(B34,Startlist!B:F,5,FALSE)</f>
        <v>RUS / EST</v>
      </c>
      <c r="F34" s="172" t="str">
        <f>VLOOKUP(B34,Startlist!B:H,7,FALSE)</f>
        <v>Subaru Impreza</v>
      </c>
      <c r="G34" s="172" t="str">
        <f>VLOOKUP(B34,Startlist!B:H,6,FALSE)</f>
        <v>G.M.Racing SK</v>
      </c>
      <c r="H34" s="180" t="str">
        <f>VLOOKUP(B34,Results!B:P,13,FALSE)</f>
        <v>10.01,7</v>
      </c>
    </row>
    <row r="35" spans="1:8" ht="15" customHeight="1">
      <c r="A35" s="178">
        <f t="shared" si="0"/>
        <v>28</v>
      </c>
      <c r="B35" s="139">
        <v>52</v>
      </c>
      <c r="C35" s="171" t="str">
        <f>VLOOKUP(B35,Startlist!B:F,2,FALSE)</f>
        <v>E10</v>
      </c>
      <c r="D35" s="172" t="str">
        <f>CONCATENATE(VLOOKUP(B35,Startlist!B:H,3,FALSE)," / ",VLOOKUP(B35,Startlist!B:H,4,FALSE))</f>
        <v>Pavel Scherbakov / Tatiana Panova</v>
      </c>
      <c r="E35" s="173" t="str">
        <f>VLOOKUP(B35,Startlist!B:F,5,FALSE)</f>
        <v>RUS</v>
      </c>
      <c r="F35" s="172" t="str">
        <f>VLOOKUP(B35,Startlist!B:H,7,FALSE)</f>
        <v>Renault Clio</v>
      </c>
      <c r="G35" s="172" t="str">
        <f>VLOOKUP(B35,Startlist!B:H,6,FALSE)</f>
        <v>OM Sport</v>
      </c>
      <c r="H35" s="180" t="str">
        <f>VLOOKUP(B35,Results!B:P,13,FALSE)</f>
        <v>10.04,0</v>
      </c>
    </row>
    <row r="36" spans="1:8" ht="15" customHeight="1">
      <c r="A36" s="178">
        <f t="shared" si="0"/>
        <v>29</v>
      </c>
      <c r="B36" s="139">
        <v>60</v>
      </c>
      <c r="C36" s="171" t="str">
        <f>VLOOKUP(B36,Startlist!B:F,2,FALSE)</f>
        <v>E10</v>
      </c>
      <c r="D36" s="172" t="str">
        <f>CONCATENATE(VLOOKUP(B36,Startlist!B:H,3,FALSE)," / ",VLOOKUP(B36,Startlist!B:H,4,FALSE))</f>
        <v>Einar Soe / Tarmo Kaseorg</v>
      </c>
      <c r="E36" s="173" t="str">
        <f>VLOOKUP(B36,Startlist!B:F,5,FALSE)</f>
        <v>EST</v>
      </c>
      <c r="F36" s="172" t="str">
        <f>VLOOKUP(B36,Startlist!B:H,7,FALSE)</f>
        <v>Toyota Starlet</v>
      </c>
      <c r="G36" s="172" t="str">
        <f>VLOOKUP(B36,Startlist!B:H,6,FALSE)</f>
        <v>Sar-Tech Motorsport</v>
      </c>
      <c r="H36" s="180" t="str">
        <f>VLOOKUP(B36,Results!B:P,13,FALSE)</f>
        <v>10.12,2</v>
      </c>
    </row>
    <row r="37" spans="1:8" ht="15" customHeight="1">
      <c r="A37" s="178">
        <f t="shared" si="0"/>
        <v>30</v>
      </c>
      <c r="B37" s="139">
        <v>61</v>
      </c>
      <c r="C37" s="171" t="str">
        <f>VLOOKUP(B37,Startlist!B:F,2,FALSE)</f>
        <v>E9</v>
      </c>
      <c r="D37" s="172" t="str">
        <f>CONCATENATE(VLOOKUP(B37,Startlist!B:H,3,FALSE)," / ",VLOOKUP(B37,Startlist!B:H,4,FALSE))</f>
        <v>Raigo Vilbiks / Silver Siivelt</v>
      </c>
      <c r="E37" s="173" t="str">
        <f>VLOOKUP(B37,Startlist!B:F,5,FALSE)</f>
        <v>EST</v>
      </c>
      <c r="F37" s="172" t="str">
        <f>VLOOKUP(B37,Startlist!B:H,7,FALSE)</f>
        <v>Lada Samara</v>
      </c>
      <c r="G37" s="172" t="str">
        <f>VLOOKUP(B37,Startlist!B:H,6,FALSE)</f>
        <v>AMK Ligur Racing</v>
      </c>
      <c r="H37" s="180" t="str">
        <f>VLOOKUP(B37,Results!B:P,13,FALSE)</f>
        <v>10.22,3</v>
      </c>
    </row>
    <row r="38" spans="1:8" ht="15" customHeight="1">
      <c r="A38" s="178">
        <f t="shared" si="0"/>
        <v>31</v>
      </c>
      <c r="B38" s="139">
        <v>58</v>
      </c>
      <c r="C38" s="171" t="str">
        <f>VLOOKUP(B38,Startlist!B:F,2,FALSE)</f>
        <v>E9</v>
      </c>
      <c r="D38" s="172" t="str">
        <f>CONCATENATE(VLOOKUP(B38,Startlist!B:H,3,FALSE)," / ",VLOOKUP(B38,Startlist!B:H,4,FALSE))</f>
        <v>Karl Jalakas / Rainer Laipaik</v>
      </c>
      <c r="E38" s="173" t="str">
        <f>VLOOKUP(B38,Startlist!B:F,5,FALSE)</f>
        <v>EST</v>
      </c>
      <c r="F38" s="172" t="str">
        <f>VLOOKUP(B38,Startlist!B:H,7,FALSE)</f>
        <v>Lada VFTS</v>
      </c>
      <c r="G38" s="172" t="str">
        <f>VLOOKUP(B38,Startlist!B:H,6,FALSE)</f>
        <v>Sar-Tech Motorsport</v>
      </c>
      <c r="H38" s="180" t="str">
        <f>VLOOKUP(B38,Results!B:P,13,FALSE)</f>
        <v>11.04,7</v>
      </c>
    </row>
    <row r="39" spans="1:8" ht="15" customHeight="1">
      <c r="A39" s="178">
        <f t="shared" si="0"/>
        <v>32</v>
      </c>
      <c r="B39" s="139">
        <v>67</v>
      </c>
      <c r="C39" s="171" t="str">
        <f>VLOOKUP(B39,Startlist!B:F,2,FALSE)</f>
        <v>E13</v>
      </c>
      <c r="D39" s="172" t="str">
        <f>CONCATENATE(VLOOKUP(B39,Startlist!B:H,3,FALSE)," / ",VLOOKUP(B39,Startlist!B:H,4,FALSE))</f>
        <v>Kaido Vilu / Andrus Markson</v>
      </c>
      <c r="E39" s="173" t="str">
        <f>VLOOKUP(B39,Startlist!B:F,5,FALSE)</f>
        <v>EST</v>
      </c>
      <c r="F39" s="172" t="str">
        <f>VLOOKUP(B39,Startlist!B:H,7,FALSE)</f>
        <v>Gaz 51</v>
      </c>
      <c r="G39" s="172" t="str">
        <f>VLOOKUP(B39,Startlist!B:H,6,FALSE)</f>
        <v>GAZ Ralliklubi</v>
      </c>
      <c r="H39" s="180" t="str">
        <f>VLOOKUP(B39,Results!B:P,13,FALSE)</f>
        <v>11.23,1</v>
      </c>
    </row>
  </sheetData>
  <printOptions horizontalCentered="1"/>
  <pageMargins left="0" right="0" top="0" bottom="0" header="0.5118110236220472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workbookViewId="0" topLeftCell="A1">
      <selection activeCell="A7" sqref="A7"/>
    </sheetView>
  </sheetViews>
  <sheetFormatPr defaultColWidth="9.140625" defaultRowHeight="12.75"/>
  <cols>
    <col min="1" max="1" width="5.28125" style="38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46" customWidth="1"/>
  </cols>
  <sheetData>
    <row r="1" spans="1:8" ht="15.75">
      <c r="A1" s="122"/>
      <c r="B1" s="106"/>
      <c r="C1" s="106"/>
      <c r="D1" s="106"/>
      <c r="E1" s="108" t="str">
        <f>Startlist!$F2</f>
        <v> </v>
      </c>
      <c r="F1" s="106"/>
      <c r="G1" s="106"/>
      <c r="H1" s="150"/>
    </row>
    <row r="2" spans="1:8" ht="15" customHeight="1">
      <c r="A2" s="122"/>
      <c r="B2" s="251"/>
      <c r="C2" s="123"/>
      <c r="D2" s="106"/>
      <c r="E2" s="108" t="str">
        <f>Startlist!$F3</f>
        <v>Grossi Toidukaubad VIRU RALLY 2013</v>
      </c>
      <c r="F2" s="106"/>
      <c r="G2" s="106"/>
      <c r="H2" s="151"/>
    </row>
    <row r="3" spans="1:8" ht="15">
      <c r="A3" s="122"/>
      <c r="B3" s="251"/>
      <c r="C3" s="123"/>
      <c r="D3" s="106"/>
      <c r="E3" s="107" t="str">
        <f>Startlist!$F4</f>
        <v>05.-06. July 2013</v>
      </c>
      <c r="F3" s="106"/>
      <c r="G3" s="106"/>
      <c r="H3" s="151"/>
    </row>
    <row r="4" spans="1:8" ht="15">
      <c r="A4" s="122"/>
      <c r="B4" s="251"/>
      <c r="C4" s="123"/>
      <c r="D4" s="106"/>
      <c r="E4" s="107" t="str">
        <f>Startlist!$F5</f>
        <v>Rakvere, Lääne- ja Ida-Virumaa</v>
      </c>
      <c r="F4" s="106"/>
      <c r="G4" s="106"/>
      <c r="H4" s="151"/>
    </row>
    <row r="5" spans="1:8" ht="15" customHeight="1">
      <c r="A5" s="122"/>
      <c r="B5" s="106"/>
      <c r="C5" s="123"/>
      <c r="D5" s="106"/>
      <c r="E5" s="106"/>
      <c r="F5" s="106"/>
      <c r="G5" s="106"/>
      <c r="H5" s="151"/>
    </row>
    <row r="6" spans="1:8" ht="15.75" customHeight="1">
      <c r="A6" s="122"/>
      <c r="B6" s="183" t="s">
        <v>129</v>
      </c>
      <c r="C6" s="123"/>
      <c r="D6" s="106"/>
      <c r="E6" s="106"/>
      <c r="F6" s="106"/>
      <c r="G6" s="106"/>
      <c r="H6" s="210"/>
    </row>
    <row r="7" spans="2:8" ht="12.75">
      <c r="B7" s="181" t="s">
        <v>143</v>
      </c>
      <c r="C7" s="174" t="s">
        <v>124</v>
      </c>
      <c r="D7" s="175" t="s">
        <v>125</v>
      </c>
      <c r="E7" s="174"/>
      <c r="F7" s="176" t="s">
        <v>140</v>
      </c>
      <c r="G7" s="177" t="s">
        <v>139</v>
      </c>
      <c r="H7" s="182" t="s">
        <v>132</v>
      </c>
    </row>
    <row r="8" spans="1:8" ht="15" customHeight="1">
      <c r="A8" s="178">
        <v>1</v>
      </c>
      <c r="B8" s="139">
        <v>1</v>
      </c>
      <c r="C8" s="171" t="str">
        <f>VLOOKUP(B8,Startlist!B:F,2,FALSE)</f>
        <v>A8</v>
      </c>
      <c r="D8" s="172" t="str">
        <f>CONCATENATE(VLOOKUP(B8,Startlist!B:H,3,FALSE)," / ",VLOOKUP(B8,Startlist!B:H,4,FALSE))</f>
        <v>Georg Gross / Raigo Mōlder</v>
      </c>
      <c r="E8" s="173" t="str">
        <f>VLOOKUP(B8,Startlist!B:F,5,FALSE)</f>
        <v>EST</v>
      </c>
      <c r="F8" s="172" t="str">
        <f>VLOOKUP(B8,Startlist!B:H,7,FALSE)</f>
        <v>Ford Focus WRC 08</v>
      </c>
      <c r="G8" s="172" t="str">
        <f>VLOOKUP(B8,Startlist!B:H,6,FALSE)</f>
        <v>OT Racing</v>
      </c>
      <c r="H8" s="180" t="str">
        <f>VLOOKUP(B8,Results!B:P,15,FALSE)</f>
        <v> 1:01.47,9</v>
      </c>
    </row>
    <row r="9" spans="1:8" ht="15" customHeight="1">
      <c r="A9" s="178">
        <f aca="true" t="shared" si="0" ref="A9:A65">A8+1</f>
        <v>2</v>
      </c>
      <c r="B9" s="179">
        <v>2</v>
      </c>
      <c r="C9" s="171" t="str">
        <f>VLOOKUP(B9,Startlist!B:F,2,FALSE)</f>
        <v>N4</v>
      </c>
      <c r="D9" s="172" t="str">
        <f>CONCATENATE(VLOOKUP(B9,Startlist!B:H,3,FALSE)," / ",VLOOKUP(B9,Startlist!B:H,4,FALSE))</f>
        <v>Ott Tänak / Martin Järveoja</v>
      </c>
      <c r="E9" s="173" t="str">
        <f>VLOOKUP(B9,Startlist!B:F,5,FALSE)</f>
        <v>EST</v>
      </c>
      <c r="F9" s="172" t="str">
        <f>VLOOKUP(B9,Startlist!B:H,7,FALSE)</f>
        <v>Subaru Impreza</v>
      </c>
      <c r="G9" s="172" t="str">
        <f>VLOOKUP(B9,Startlist!B:H,6,FALSE)</f>
        <v>OT Racing</v>
      </c>
      <c r="H9" s="180" t="str">
        <f>VLOOKUP(B9,Results!B:P,15,FALSE)</f>
        <v> 1:02.35,9</v>
      </c>
    </row>
    <row r="10" spans="1:8" ht="15" customHeight="1">
      <c r="A10" s="178">
        <f t="shared" si="0"/>
        <v>3</v>
      </c>
      <c r="B10" s="139">
        <v>4</v>
      </c>
      <c r="C10" s="171" t="str">
        <f>VLOOKUP(B10,Startlist!B:F,2,FALSE)</f>
        <v>N4</v>
      </c>
      <c r="D10" s="172" t="str">
        <f>CONCATENATE(VLOOKUP(B10,Startlist!B:H,3,FALSE)," / ",VLOOKUP(B10,Startlist!B:H,4,FALSE))</f>
        <v>Timmu Kōrge / Erki Pints</v>
      </c>
      <c r="E10" s="173" t="str">
        <f>VLOOKUP(B10,Startlist!B:F,5,FALSE)</f>
        <v>EST</v>
      </c>
      <c r="F10" s="172" t="str">
        <f>VLOOKUP(B10,Startlist!B:H,7,FALSE)</f>
        <v>Mitsubishi Lancer Evo 9</v>
      </c>
      <c r="G10" s="172" t="str">
        <f>VLOOKUP(B10,Startlist!B:H,6,FALSE)</f>
        <v>MM-Motorsport</v>
      </c>
      <c r="H10" s="180" t="str">
        <f>VLOOKUP(B10,Results!B:P,15,FALSE)</f>
        <v> 1:03.16,1</v>
      </c>
    </row>
    <row r="11" spans="1:8" ht="15" customHeight="1">
      <c r="A11" s="178">
        <f t="shared" si="0"/>
        <v>4</v>
      </c>
      <c r="B11" s="139">
        <v>6</v>
      </c>
      <c r="C11" s="171" t="str">
        <f>VLOOKUP(B11,Startlist!B:F,2,FALSE)</f>
        <v>N4</v>
      </c>
      <c r="D11" s="172" t="str">
        <f>CONCATENATE(VLOOKUP(B11,Startlist!B:H,3,FALSE)," / ",VLOOKUP(B11,Startlist!B:H,4,FALSE))</f>
        <v>Rainer Aus / Simo Koskinen</v>
      </c>
      <c r="E11" s="173" t="str">
        <f>VLOOKUP(B11,Startlist!B:F,5,FALSE)</f>
        <v>EST</v>
      </c>
      <c r="F11" s="172" t="str">
        <f>VLOOKUP(B11,Startlist!B:H,7,FALSE)</f>
        <v>Mitsubishi Lancer Evo 9</v>
      </c>
      <c r="G11" s="172" t="str">
        <f>VLOOKUP(B11,Startlist!B:H,6,FALSE)</f>
        <v>Carglass Motorsport</v>
      </c>
      <c r="H11" s="180" t="str">
        <f>VLOOKUP(B11,Results!B:P,15,FALSE)</f>
        <v> 1:03.29,5</v>
      </c>
    </row>
    <row r="12" spans="1:8" ht="15" customHeight="1">
      <c r="A12" s="178">
        <f t="shared" si="0"/>
        <v>5</v>
      </c>
      <c r="B12" s="139">
        <v>8</v>
      </c>
      <c r="C12" s="171" t="str">
        <f>VLOOKUP(B12,Startlist!B:F,2,FALSE)</f>
        <v>N4</v>
      </c>
      <c r="D12" s="172" t="str">
        <f>CONCATENATE(VLOOKUP(B12,Startlist!B:H,3,FALSE)," / ",VLOOKUP(B12,Startlist!B:H,4,FALSE))</f>
        <v>Raul Jeets / Andrus Toom</v>
      </c>
      <c r="E12" s="173" t="str">
        <f>VLOOKUP(B12,Startlist!B:F,5,FALSE)</f>
        <v>EST</v>
      </c>
      <c r="F12" s="172" t="str">
        <f>VLOOKUP(B12,Startlist!B:H,7,FALSE)</f>
        <v>Mitsubishi Lancer Evo 10</v>
      </c>
      <c r="G12" s="172" t="str">
        <f>VLOOKUP(B12,Startlist!B:H,6,FALSE)</f>
        <v>OT Racing</v>
      </c>
      <c r="H12" s="180" t="str">
        <f>VLOOKUP(B12,Results!B:P,15,FALSE)</f>
        <v> 1:04.40,0</v>
      </c>
    </row>
    <row r="13" spans="1:8" ht="15" customHeight="1">
      <c r="A13" s="178">
        <f t="shared" si="0"/>
        <v>6</v>
      </c>
      <c r="B13" s="139">
        <v>5</v>
      </c>
      <c r="C13" s="171" t="str">
        <f>VLOOKUP(B13,Startlist!B:F,2,FALSE)</f>
        <v>N4</v>
      </c>
      <c r="D13" s="172" t="str">
        <f>CONCATENATE(VLOOKUP(B13,Startlist!B:H,3,FALSE)," / ",VLOOKUP(B13,Startlist!B:H,4,FALSE))</f>
        <v>Siim Plangi / Urmas Roosimaa</v>
      </c>
      <c r="E13" s="173" t="str">
        <f>VLOOKUP(B13,Startlist!B:F,5,FALSE)</f>
        <v>EST</v>
      </c>
      <c r="F13" s="172" t="str">
        <f>VLOOKUP(B13,Startlist!B:H,7,FALSE)</f>
        <v>Mitsubishi Lancer Evo 9</v>
      </c>
      <c r="G13" s="172" t="str">
        <f>VLOOKUP(B13,Startlist!B:H,6,FALSE)</f>
        <v>ASRT</v>
      </c>
      <c r="H13" s="180" t="str">
        <f>VLOOKUP(B13,Results!B:P,15,FALSE)</f>
        <v> 1:05.09,1</v>
      </c>
    </row>
    <row r="14" spans="1:8" ht="15" customHeight="1">
      <c r="A14" s="178">
        <f t="shared" si="0"/>
        <v>7</v>
      </c>
      <c r="B14" s="139">
        <v>10</v>
      </c>
      <c r="C14" s="171" t="str">
        <f>VLOOKUP(B14,Startlist!B:F,2,FALSE)</f>
        <v>N4</v>
      </c>
      <c r="D14" s="172" t="str">
        <f>CONCATENATE(VLOOKUP(B14,Startlist!B:H,3,FALSE)," / ",VLOOKUP(B14,Startlist!B:H,4,FALSE))</f>
        <v>Markus Abram / Rein Jōessar</v>
      </c>
      <c r="E14" s="173" t="str">
        <f>VLOOKUP(B14,Startlist!B:F,5,FALSE)</f>
        <v>EST</v>
      </c>
      <c r="F14" s="172" t="str">
        <f>VLOOKUP(B14,Startlist!B:H,7,FALSE)</f>
        <v>Mitsubishi Lancer Evo 10</v>
      </c>
      <c r="G14" s="172" t="str">
        <f>VLOOKUP(B14,Startlist!B:H,6,FALSE)</f>
        <v>Merkomar Motorsport</v>
      </c>
      <c r="H14" s="180" t="str">
        <f>VLOOKUP(B14,Results!B:P,15,FALSE)</f>
        <v> 1:05.29,3</v>
      </c>
    </row>
    <row r="15" spans="1:8" ht="15" customHeight="1">
      <c r="A15" s="178">
        <f t="shared" si="0"/>
        <v>8</v>
      </c>
      <c r="B15" s="139">
        <v>12</v>
      </c>
      <c r="C15" s="171" t="str">
        <f>VLOOKUP(B15,Startlist!B:F,2,FALSE)</f>
        <v>E12</v>
      </c>
      <c r="D15" s="172" t="str">
        <f>CONCATENATE(VLOOKUP(B15,Startlist!B:H,3,FALSE)," / ",VLOOKUP(B15,Startlist!B:H,4,FALSE))</f>
        <v>Ilya Lotvinov / Pavel Shevtsov</v>
      </c>
      <c r="E15" s="173" t="str">
        <f>VLOOKUP(B15,Startlist!B:F,5,FALSE)</f>
        <v>RUS</v>
      </c>
      <c r="F15" s="172" t="str">
        <f>VLOOKUP(B15,Startlist!B:H,7,FALSE)</f>
        <v>Mitsubishi Lancer Evo 8</v>
      </c>
      <c r="G15" s="172" t="str">
        <f>VLOOKUP(B15,Startlist!B:H,6,FALSE)</f>
        <v>Bank BFA</v>
      </c>
      <c r="H15" s="180" t="str">
        <f>VLOOKUP(B15,Results!B:P,15,FALSE)</f>
        <v> 1:06.33,1</v>
      </c>
    </row>
    <row r="16" spans="1:8" ht="15" customHeight="1">
      <c r="A16" s="178">
        <f t="shared" si="0"/>
        <v>9</v>
      </c>
      <c r="B16" s="139">
        <v>21</v>
      </c>
      <c r="C16" s="171" t="str">
        <f>VLOOKUP(B16,Startlist!B:F,2,FALSE)</f>
        <v>E12</v>
      </c>
      <c r="D16" s="172" t="str">
        <f>CONCATENATE(VLOOKUP(B16,Startlist!B:H,3,FALSE)," / ",VLOOKUP(B16,Startlist!B:H,4,FALSE))</f>
        <v>Vladimir Ivanov / Oleg Zimin</v>
      </c>
      <c r="E16" s="173" t="str">
        <f>VLOOKUP(B16,Startlist!B:F,5,FALSE)</f>
        <v>RUS</v>
      </c>
      <c r="F16" s="172" t="str">
        <f>VLOOKUP(B16,Startlist!B:H,7,FALSE)</f>
        <v>Mitsubishi Lancer Evo 7</v>
      </c>
      <c r="G16" s="172" t="str">
        <f>VLOOKUP(B16,Startlist!B:H,6,FALSE)</f>
        <v>PSC Motorsport</v>
      </c>
      <c r="H16" s="180" t="str">
        <f>VLOOKUP(B16,Results!B:P,15,FALSE)</f>
        <v> 1:08.15,8</v>
      </c>
    </row>
    <row r="17" spans="1:8" ht="15" customHeight="1">
      <c r="A17" s="178">
        <f t="shared" si="0"/>
        <v>10</v>
      </c>
      <c r="B17" s="139">
        <v>19</v>
      </c>
      <c r="C17" s="171" t="str">
        <f>VLOOKUP(B17,Startlist!B:F,2,FALSE)</f>
        <v>E12</v>
      </c>
      <c r="D17" s="172" t="str">
        <f>CONCATENATE(VLOOKUP(B17,Startlist!B:H,3,FALSE)," / ",VLOOKUP(B17,Startlist!B:H,4,FALSE))</f>
        <v>Arsi Tupits / Oliver Tampuu</v>
      </c>
      <c r="E17" s="173" t="str">
        <f>VLOOKUP(B17,Startlist!B:F,5,FALSE)</f>
        <v>EST</v>
      </c>
      <c r="F17" s="172" t="str">
        <f>VLOOKUP(B17,Startlist!B:H,7,FALSE)</f>
        <v>Mitsubishi Lancer Evo 6</v>
      </c>
      <c r="G17" s="172" t="str">
        <f>VLOOKUP(B17,Startlist!B:H,6,FALSE)</f>
        <v>PSC Motorsport</v>
      </c>
      <c r="H17" s="180" t="str">
        <f>VLOOKUP(B17,Results!B:P,15,FALSE)</f>
        <v> 1:08.53,4</v>
      </c>
    </row>
    <row r="18" spans="1:8" ht="15" customHeight="1">
      <c r="A18" s="178">
        <f t="shared" si="0"/>
        <v>11</v>
      </c>
      <c r="B18" s="139">
        <v>15</v>
      </c>
      <c r="C18" s="171" t="str">
        <f>VLOOKUP(B18,Startlist!B:F,2,FALSE)</f>
        <v>A8</v>
      </c>
      <c r="D18" s="172" t="str">
        <f>CONCATENATE(VLOOKUP(B18,Startlist!B:H,3,FALSE)," / ",VLOOKUP(B18,Startlist!B:H,4,FALSE))</f>
        <v>Allan Ilves / Kristo Tamm</v>
      </c>
      <c r="E18" s="173" t="str">
        <f>VLOOKUP(B18,Startlist!B:F,5,FALSE)</f>
        <v>EST</v>
      </c>
      <c r="F18" s="172" t="str">
        <f>VLOOKUP(B18,Startlist!B:H,7,FALSE)</f>
        <v>Mitsubishi Lancer Evo 8</v>
      </c>
      <c r="G18" s="172" t="str">
        <f>VLOOKUP(B18,Startlist!B:H,6,FALSE)</f>
        <v>Carglass Motorsport</v>
      </c>
      <c r="H18" s="180" t="str">
        <f>VLOOKUP(B18,Results!B:P,15,FALSE)</f>
        <v> 1:08.56,6</v>
      </c>
    </row>
    <row r="19" spans="1:8" ht="15" customHeight="1">
      <c r="A19" s="178">
        <f t="shared" si="0"/>
        <v>12</v>
      </c>
      <c r="B19" s="139">
        <v>25</v>
      </c>
      <c r="C19" s="171" t="str">
        <f>VLOOKUP(B19,Startlist!B:F,2,FALSE)</f>
        <v>A6</v>
      </c>
      <c r="D19" s="172" t="str">
        <f>CONCATENATE(VLOOKUP(B19,Startlist!B:H,3,FALSE)," / ",VLOOKUP(B19,Startlist!B:H,4,FALSE))</f>
        <v>Sander Pärn / Ken Järveoja</v>
      </c>
      <c r="E19" s="173" t="str">
        <f>VLOOKUP(B19,Startlist!B:F,5,FALSE)</f>
        <v>EST</v>
      </c>
      <c r="F19" s="172" t="str">
        <f>VLOOKUP(B19,Startlist!B:H,7,FALSE)</f>
        <v>Ford Fiesta R2</v>
      </c>
      <c r="G19" s="172" t="str">
        <f>VLOOKUP(B19,Startlist!B:H,6,FALSE)</f>
        <v>Sander Pärn</v>
      </c>
      <c r="H19" s="180" t="str">
        <f>VLOOKUP(B19,Results!B:P,15,FALSE)</f>
        <v> 1:09.35,0</v>
      </c>
    </row>
    <row r="20" spans="1:8" ht="15" customHeight="1">
      <c r="A20" s="178">
        <f t="shared" si="0"/>
        <v>13</v>
      </c>
      <c r="B20" s="139">
        <v>40</v>
      </c>
      <c r="C20" s="171" t="str">
        <f>VLOOKUP(B20,Startlist!B:F,2,FALSE)</f>
        <v>N4</v>
      </c>
      <c r="D20" s="172" t="str">
        <f>CONCATENATE(VLOOKUP(B20,Startlist!B:H,3,FALSE)," / ",VLOOKUP(B20,Startlist!B:H,4,FALSE))</f>
        <v>Aleksandr Posadsky / Oleg Krylov</v>
      </c>
      <c r="E20" s="173" t="str">
        <f>VLOOKUP(B20,Startlist!B:F,5,FALSE)</f>
        <v>RUS</v>
      </c>
      <c r="F20" s="172" t="str">
        <f>VLOOKUP(B20,Startlist!B:H,7,FALSE)</f>
        <v>Mitsubishi Lancer Evo 10</v>
      </c>
      <c r="G20" s="172" t="str">
        <f>VLOOKUP(B20,Startlist!B:H,6,FALSE)</f>
        <v>ART Rally</v>
      </c>
      <c r="H20" s="180" t="str">
        <f>VLOOKUP(B20,Results!B:P,15,FALSE)</f>
        <v> 1:10.33,5</v>
      </c>
    </row>
    <row r="21" spans="1:8" ht="15" customHeight="1">
      <c r="A21" s="178">
        <f t="shared" si="0"/>
        <v>14</v>
      </c>
      <c r="B21" s="139">
        <v>20</v>
      </c>
      <c r="C21" s="171" t="str">
        <f>VLOOKUP(B21,Startlist!B:F,2,FALSE)</f>
        <v>N4</v>
      </c>
      <c r="D21" s="172" t="str">
        <f>CONCATENATE(VLOOKUP(B21,Startlist!B:H,3,FALSE)," / ",VLOOKUP(B21,Startlist!B:H,4,FALSE))</f>
        <v>Taras Kravchenko / Yuriy Kuzminov</v>
      </c>
      <c r="E21" s="173" t="str">
        <f>VLOOKUP(B21,Startlist!B:F,5,FALSE)</f>
        <v>UKR</v>
      </c>
      <c r="F21" s="172" t="str">
        <f>VLOOKUP(B21,Startlist!B:H,7,FALSE)</f>
        <v>Mitsubishi Lancer Evo 9</v>
      </c>
      <c r="G21" s="172" t="str">
        <f>VLOOKUP(B21,Startlist!B:H,6,FALSE)</f>
        <v>Dynamic Sport</v>
      </c>
      <c r="H21" s="180" t="str">
        <f>VLOOKUP(B21,Results!B:P,15,FALSE)</f>
        <v> 1:10.47,6</v>
      </c>
    </row>
    <row r="22" spans="1:8" ht="15" customHeight="1">
      <c r="A22" s="178">
        <f t="shared" si="0"/>
        <v>15</v>
      </c>
      <c r="B22" s="139">
        <v>39</v>
      </c>
      <c r="C22" s="171" t="str">
        <f>VLOOKUP(B22,Startlist!B:F,2,FALSE)</f>
        <v>N4</v>
      </c>
      <c r="D22" s="172" t="str">
        <f>CONCATENATE(VLOOKUP(B22,Startlist!B:H,3,FALSE)," / ",VLOOKUP(B22,Startlist!B:H,4,FALSE))</f>
        <v>Mait Maarend / Mihkel Kapp</v>
      </c>
      <c r="E22" s="173" t="str">
        <f>VLOOKUP(B22,Startlist!B:F,5,FALSE)</f>
        <v>EST</v>
      </c>
      <c r="F22" s="172" t="str">
        <f>VLOOKUP(B22,Startlist!B:H,7,FALSE)</f>
        <v>Mitsubishi Lancer Evo 10</v>
      </c>
      <c r="G22" s="172" t="str">
        <f>VLOOKUP(B22,Startlist!B:H,6,FALSE)</f>
        <v>Harju KEK Ralliklubi</v>
      </c>
      <c r="H22" s="180" t="str">
        <f>VLOOKUP(B22,Results!B:P,15,FALSE)</f>
        <v> 1:11.06,7</v>
      </c>
    </row>
    <row r="23" spans="1:8" ht="15" customHeight="1">
      <c r="A23" s="178">
        <f t="shared" si="0"/>
        <v>16</v>
      </c>
      <c r="B23" s="139">
        <v>16</v>
      </c>
      <c r="C23" s="171" t="str">
        <f>VLOOKUP(B23,Startlist!B:F,2,FALSE)</f>
        <v>E12</v>
      </c>
      <c r="D23" s="172" t="str">
        <f>CONCATENATE(VLOOKUP(B23,Startlist!B:H,3,FALSE)," / ",VLOOKUP(B23,Startlist!B:H,4,FALSE))</f>
        <v>Yury Arshanskiy / Mikhail Soskin</v>
      </c>
      <c r="E23" s="173" t="str">
        <f>VLOOKUP(B23,Startlist!B:F,5,FALSE)</f>
        <v>RUS</v>
      </c>
      <c r="F23" s="172" t="str">
        <f>VLOOKUP(B23,Startlist!B:H,7,FALSE)</f>
        <v>Mitsubishi Lancer Evo 8</v>
      </c>
      <c r="G23" s="172" t="str">
        <f>VLOOKUP(B23,Startlist!B:H,6,FALSE)</f>
        <v>MR-Sport</v>
      </c>
      <c r="H23" s="180" t="str">
        <f>VLOOKUP(B23,Results!B:P,15,FALSE)</f>
        <v> 1:11.08,5</v>
      </c>
    </row>
    <row r="24" spans="1:8" ht="15" customHeight="1">
      <c r="A24" s="178">
        <f t="shared" si="0"/>
        <v>17</v>
      </c>
      <c r="B24" s="139">
        <v>33</v>
      </c>
      <c r="C24" s="171" t="str">
        <f>VLOOKUP(B24,Startlist!B:F,2,FALSE)</f>
        <v>A7</v>
      </c>
      <c r="D24" s="172" t="str">
        <f>CONCATENATE(VLOOKUP(B24,Startlist!B:H,3,FALSE)," / ",VLOOKUP(B24,Startlist!B:H,4,FALSE))</f>
        <v>David Sultanjants / Siim Oja</v>
      </c>
      <c r="E24" s="173" t="str">
        <f>VLOOKUP(B24,Startlist!B:F,5,FALSE)</f>
        <v>EST</v>
      </c>
      <c r="F24" s="172" t="str">
        <f>VLOOKUP(B24,Startlist!B:H,7,FALSE)</f>
        <v>Honda Civic Type-R</v>
      </c>
      <c r="G24" s="172" t="str">
        <f>VLOOKUP(B24,Startlist!B:H,6,FALSE)</f>
        <v>G.M.Racing SK</v>
      </c>
      <c r="H24" s="180" t="str">
        <f>VLOOKUP(B24,Results!B:P,15,FALSE)</f>
        <v> 1:11.31,8</v>
      </c>
    </row>
    <row r="25" spans="1:8" ht="15" customHeight="1">
      <c r="A25" s="178">
        <f t="shared" si="0"/>
        <v>18</v>
      </c>
      <c r="B25" s="139">
        <v>57</v>
      </c>
      <c r="C25" s="171" t="str">
        <f>VLOOKUP(B25,Startlist!B:F,2,FALSE)</f>
        <v>A6</v>
      </c>
      <c r="D25" s="172" t="str">
        <f>CONCATENATE(VLOOKUP(B25,Startlist!B:H,3,FALSE)," / ",VLOOKUP(B25,Startlist!B:H,4,FALSE))</f>
        <v>Roland Poom / Taavi Udevald</v>
      </c>
      <c r="E25" s="173" t="str">
        <f>VLOOKUP(B25,Startlist!B:F,5,FALSE)</f>
        <v>EST</v>
      </c>
      <c r="F25" s="172" t="str">
        <f>VLOOKUP(B25,Startlist!B:H,7,FALSE)</f>
        <v>Citroen C2 R2</v>
      </c>
      <c r="G25" s="172" t="str">
        <f>VLOOKUP(B25,Startlist!B:H,6,FALSE)</f>
        <v>M.K.E Motorsport</v>
      </c>
      <c r="H25" s="180" t="str">
        <f>VLOOKUP(B25,Results!B:P,15,FALSE)</f>
        <v> 1:12.08,4</v>
      </c>
    </row>
    <row r="26" spans="1:8" ht="15" customHeight="1">
      <c r="A26" s="178">
        <f t="shared" si="0"/>
        <v>19</v>
      </c>
      <c r="B26" s="139">
        <v>36</v>
      </c>
      <c r="C26" s="171" t="str">
        <f>VLOOKUP(B26,Startlist!B:F,2,FALSE)</f>
        <v>A6</v>
      </c>
      <c r="D26" s="172" t="str">
        <f>CONCATENATE(VLOOKUP(B26,Startlist!B:H,3,FALSE)," / ",VLOOKUP(B26,Startlist!B:H,4,FALSE))</f>
        <v>Emils Blums / Andris Malnieks</v>
      </c>
      <c r="E26" s="173" t="str">
        <f>VLOOKUP(B26,Startlist!B:F,5,FALSE)</f>
        <v>LAT</v>
      </c>
      <c r="F26" s="172" t="str">
        <f>VLOOKUP(B26,Startlist!B:H,7,FALSE)</f>
        <v>Ford Fiesta</v>
      </c>
      <c r="G26" s="172" t="str">
        <f>VLOOKUP(B26,Startlist!B:H,6,FALSE)</f>
        <v>Okartes Autosporta Akademija</v>
      </c>
      <c r="H26" s="180" t="str">
        <f>VLOOKUP(B26,Results!B:P,15,FALSE)</f>
        <v> 1:12.08,7</v>
      </c>
    </row>
    <row r="27" spans="1:8" ht="15" customHeight="1">
      <c r="A27" s="178">
        <f t="shared" si="0"/>
        <v>20</v>
      </c>
      <c r="B27" s="139">
        <v>42</v>
      </c>
      <c r="C27" s="171" t="str">
        <f>VLOOKUP(B27,Startlist!B:F,2,FALSE)</f>
        <v>A8</v>
      </c>
      <c r="D27" s="172" t="str">
        <f>CONCATENATE(VLOOKUP(B27,Startlist!B:H,3,FALSE)," / ",VLOOKUP(B27,Startlist!B:H,4,FALSE))</f>
        <v>Vadim Kuznetsov / Roman Kapustin</v>
      </c>
      <c r="E27" s="173" t="str">
        <f>VLOOKUP(B27,Startlist!B:F,5,FALSE)</f>
        <v>RUS</v>
      </c>
      <c r="F27" s="172" t="str">
        <f>VLOOKUP(B27,Startlist!B:H,7,FALSE)</f>
        <v>Subaru Impreza</v>
      </c>
      <c r="G27" s="172" t="str">
        <f>VLOOKUP(B27,Startlist!B:H,6,FALSE)</f>
        <v>ASRT</v>
      </c>
      <c r="H27" s="180" t="str">
        <f>VLOOKUP(B27,Results!B:P,15,FALSE)</f>
        <v> 1:12.13,8</v>
      </c>
    </row>
    <row r="28" spans="1:8" ht="15" customHeight="1">
      <c r="A28" s="178">
        <f t="shared" si="0"/>
        <v>21</v>
      </c>
      <c r="B28" s="139">
        <v>37</v>
      </c>
      <c r="C28" s="171" t="str">
        <f>VLOOKUP(B28,Startlist!B:F,2,FALSE)</f>
        <v>A6</v>
      </c>
      <c r="D28" s="172" t="str">
        <f>CONCATENATE(VLOOKUP(B28,Startlist!B:H,3,FALSE)," / ",VLOOKUP(B28,Startlist!B:H,4,FALSE))</f>
        <v>Guntis Lielkajis / Vilnis Mikelsons</v>
      </c>
      <c r="E28" s="173" t="str">
        <f>VLOOKUP(B28,Startlist!B:F,5,FALSE)</f>
        <v>LAT</v>
      </c>
      <c r="F28" s="172" t="str">
        <f>VLOOKUP(B28,Startlist!B:H,7,FALSE)</f>
        <v>Ford Fiesta R2</v>
      </c>
      <c r="G28" s="172" t="str">
        <f>VLOOKUP(B28,Startlist!B:H,6,FALSE)</f>
        <v>Ciedra Racing</v>
      </c>
      <c r="H28" s="180" t="str">
        <f>VLOOKUP(B28,Results!B:P,15,FALSE)</f>
        <v> 1:12.26,7</v>
      </c>
    </row>
    <row r="29" spans="1:8" ht="15" customHeight="1">
      <c r="A29" s="178">
        <f t="shared" si="0"/>
        <v>22</v>
      </c>
      <c r="B29" s="139">
        <v>17</v>
      </c>
      <c r="C29" s="171" t="str">
        <f>VLOOKUP(B29,Startlist!B:F,2,FALSE)</f>
        <v>N4</v>
      </c>
      <c r="D29" s="172" t="str">
        <f>CONCATENATE(VLOOKUP(B29,Startlist!B:H,3,FALSE)," / ",VLOOKUP(B29,Startlist!B:H,4,FALSE))</f>
        <v>Boris Zimin / Aleksey Aksakov</v>
      </c>
      <c r="E29" s="173" t="str">
        <f>VLOOKUP(B29,Startlist!B:F,5,FALSE)</f>
        <v>RUS</v>
      </c>
      <c r="F29" s="172" t="str">
        <f>VLOOKUP(B29,Startlist!B:H,7,FALSE)</f>
        <v>Mitsubishi Lancer Evo 10</v>
      </c>
      <c r="G29" s="172" t="str">
        <f>VLOOKUP(B29,Startlist!B:H,6,FALSE)</f>
        <v>Boris Zimin</v>
      </c>
      <c r="H29" s="180" t="str">
        <f>VLOOKUP(B29,Results!B:P,15,FALSE)</f>
        <v> 1:13.07,6</v>
      </c>
    </row>
    <row r="30" spans="1:8" ht="15" customHeight="1">
      <c r="A30" s="178">
        <f t="shared" si="0"/>
        <v>23</v>
      </c>
      <c r="B30" s="139">
        <v>43</v>
      </c>
      <c r="C30" s="171" t="str">
        <f>VLOOKUP(B30,Startlist!B:F,2,FALSE)</f>
        <v>A6</v>
      </c>
      <c r="D30" s="172" t="str">
        <f>CONCATENATE(VLOOKUP(B30,Startlist!B:H,3,FALSE)," / ",VLOOKUP(B30,Startlist!B:H,4,FALSE))</f>
        <v>Niko-Pekka Nieminen / Mikael Korhonen</v>
      </c>
      <c r="E30" s="173" t="str">
        <f>VLOOKUP(B30,Startlist!B:F,5,FALSE)</f>
        <v>FIN</v>
      </c>
      <c r="F30" s="172" t="str">
        <f>VLOOKUP(B30,Startlist!B:H,7,FALSE)</f>
        <v>Ford Fiesta R2</v>
      </c>
      <c r="G30" s="172" t="str">
        <f>VLOOKUP(B30,Startlist!B:H,6,FALSE)</f>
        <v>Katap Racing OY</v>
      </c>
      <c r="H30" s="180" t="str">
        <f>VLOOKUP(B30,Results!B:P,15,FALSE)</f>
        <v> 1:13.39,3</v>
      </c>
    </row>
    <row r="31" spans="1:8" ht="15" customHeight="1">
      <c r="A31" s="178">
        <f t="shared" si="0"/>
        <v>24</v>
      </c>
      <c r="B31" s="139">
        <v>35</v>
      </c>
      <c r="C31" s="171" t="str">
        <f>VLOOKUP(B31,Startlist!B:F,2,FALSE)</f>
        <v>N3</v>
      </c>
      <c r="D31" s="172" t="str">
        <f>CONCATENATE(VLOOKUP(B31,Startlist!B:H,3,FALSE)," / ",VLOOKUP(B31,Startlist!B:H,4,FALSE))</f>
        <v>Kevin Kuusik / Carl Terras</v>
      </c>
      <c r="E31" s="173" t="str">
        <f>VLOOKUP(B31,Startlist!B:F,5,FALSE)</f>
        <v>EST</v>
      </c>
      <c r="F31" s="172" t="str">
        <f>VLOOKUP(B31,Startlist!B:H,7,FALSE)</f>
        <v>Renault Clio Ragnotti</v>
      </c>
      <c r="G31" s="172" t="str">
        <f>VLOOKUP(B31,Startlist!B:H,6,FALSE)</f>
        <v>OT Racing</v>
      </c>
      <c r="H31" s="180" t="str">
        <f>VLOOKUP(B31,Results!B:P,15,FALSE)</f>
        <v> 1:14.40,1</v>
      </c>
    </row>
    <row r="32" spans="1:8" ht="15" customHeight="1">
      <c r="A32" s="178">
        <f t="shared" si="0"/>
        <v>25</v>
      </c>
      <c r="B32" s="139">
        <v>52</v>
      </c>
      <c r="C32" s="171" t="str">
        <f>VLOOKUP(B32,Startlist!B:F,2,FALSE)</f>
        <v>E10</v>
      </c>
      <c r="D32" s="172" t="str">
        <f>CONCATENATE(VLOOKUP(B32,Startlist!B:H,3,FALSE)," / ",VLOOKUP(B32,Startlist!B:H,4,FALSE))</f>
        <v>Pavel Scherbakov / Tatiana Panova</v>
      </c>
      <c r="E32" s="173" t="str">
        <f>VLOOKUP(B32,Startlist!B:F,5,FALSE)</f>
        <v>RUS</v>
      </c>
      <c r="F32" s="172" t="str">
        <f>VLOOKUP(B32,Startlist!B:H,7,FALSE)</f>
        <v>Renault Clio</v>
      </c>
      <c r="G32" s="172" t="str">
        <f>VLOOKUP(B32,Startlist!B:H,6,FALSE)</f>
        <v>OM Sport</v>
      </c>
      <c r="H32" s="180" t="str">
        <f>VLOOKUP(B32,Results!B:P,15,FALSE)</f>
        <v> 1:15.54,7</v>
      </c>
    </row>
    <row r="33" spans="1:8" ht="15" customHeight="1">
      <c r="A33" s="178">
        <f t="shared" si="0"/>
        <v>26</v>
      </c>
      <c r="B33" s="139">
        <v>60</v>
      </c>
      <c r="C33" s="171" t="str">
        <f>VLOOKUP(B33,Startlist!B:F,2,FALSE)</f>
        <v>E10</v>
      </c>
      <c r="D33" s="172" t="str">
        <f>CONCATENATE(VLOOKUP(B33,Startlist!B:H,3,FALSE)," / ",VLOOKUP(B33,Startlist!B:H,4,FALSE))</f>
        <v>Einar Soe / Tarmo Kaseorg</v>
      </c>
      <c r="E33" s="173" t="str">
        <f>VLOOKUP(B33,Startlist!B:F,5,FALSE)</f>
        <v>EST</v>
      </c>
      <c r="F33" s="172" t="str">
        <f>VLOOKUP(B33,Startlist!B:H,7,FALSE)</f>
        <v>Toyota Starlet</v>
      </c>
      <c r="G33" s="172" t="str">
        <f>VLOOKUP(B33,Startlist!B:H,6,FALSE)</f>
        <v>Sar-Tech Motorsport</v>
      </c>
      <c r="H33" s="180" t="str">
        <f>VLOOKUP(B33,Results!B:P,15,FALSE)</f>
        <v> 1:17.57,2</v>
      </c>
    </row>
    <row r="34" spans="1:8" ht="15" customHeight="1">
      <c r="A34" s="178">
        <f t="shared" si="0"/>
        <v>27</v>
      </c>
      <c r="B34" s="139">
        <v>61</v>
      </c>
      <c r="C34" s="171" t="str">
        <f>VLOOKUP(B34,Startlist!B:F,2,FALSE)</f>
        <v>E9</v>
      </c>
      <c r="D34" s="172" t="str">
        <f>CONCATENATE(VLOOKUP(B34,Startlist!B:H,3,FALSE)," / ",VLOOKUP(B34,Startlist!B:H,4,FALSE))</f>
        <v>Raigo Vilbiks / Silver Siivelt</v>
      </c>
      <c r="E34" s="173" t="str">
        <f>VLOOKUP(B34,Startlist!B:F,5,FALSE)</f>
        <v>EST</v>
      </c>
      <c r="F34" s="172" t="str">
        <f>VLOOKUP(B34,Startlist!B:H,7,FALSE)</f>
        <v>Lada Samara</v>
      </c>
      <c r="G34" s="172" t="str">
        <f>VLOOKUP(B34,Startlist!B:H,6,FALSE)</f>
        <v>AMK Ligur Racing</v>
      </c>
      <c r="H34" s="180" t="str">
        <f>VLOOKUP(B34,Results!B:P,15,FALSE)</f>
        <v> 1:18.26,3</v>
      </c>
    </row>
    <row r="35" spans="1:8" ht="15" customHeight="1">
      <c r="A35" s="178">
        <f t="shared" si="0"/>
        <v>28</v>
      </c>
      <c r="B35" s="139">
        <v>58</v>
      </c>
      <c r="C35" s="171" t="str">
        <f>VLOOKUP(B35,Startlist!B:F,2,FALSE)</f>
        <v>E9</v>
      </c>
      <c r="D35" s="172" t="str">
        <f>CONCATENATE(VLOOKUP(B35,Startlist!B:H,3,FALSE)," / ",VLOOKUP(B35,Startlist!B:H,4,FALSE))</f>
        <v>Karl Jalakas / Rainer Laipaik</v>
      </c>
      <c r="E35" s="173" t="str">
        <f>VLOOKUP(B35,Startlist!B:F,5,FALSE)</f>
        <v>EST</v>
      </c>
      <c r="F35" s="172" t="str">
        <f>VLOOKUP(B35,Startlist!B:H,7,FALSE)</f>
        <v>Lada VFTS</v>
      </c>
      <c r="G35" s="172" t="str">
        <f>VLOOKUP(B35,Startlist!B:H,6,FALSE)</f>
        <v>Sar-Tech Motorsport</v>
      </c>
      <c r="H35" s="180" t="str">
        <f>VLOOKUP(B35,Results!B:P,15,FALSE)</f>
        <v> 1:18.33,2</v>
      </c>
    </row>
    <row r="36" spans="1:8" ht="15" customHeight="1">
      <c r="A36" s="178">
        <f t="shared" si="0"/>
        <v>29</v>
      </c>
      <c r="B36" s="139">
        <v>22</v>
      </c>
      <c r="C36" s="171" t="str">
        <f>VLOOKUP(B36,Startlist!B:F,2,FALSE)</f>
        <v>A6</v>
      </c>
      <c r="D36" s="172" t="str">
        <f>CONCATENATE(VLOOKUP(B36,Startlist!B:H,3,FALSE)," / ",VLOOKUP(B36,Startlist!B:H,4,FALSE))</f>
        <v>Rainer Rohtmets / Rauno Rohtmets</v>
      </c>
      <c r="E36" s="173" t="str">
        <f>VLOOKUP(B36,Startlist!B:F,5,FALSE)</f>
        <v>EST</v>
      </c>
      <c r="F36" s="172" t="str">
        <f>VLOOKUP(B36,Startlist!B:H,7,FALSE)</f>
        <v>Citroen C2 R2 Max</v>
      </c>
      <c r="G36" s="172" t="str">
        <f>VLOOKUP(B36,Startlist!B:H,6,FALSE)</f>
        <v>Printsport</v>
      </c>
      <c r="H36" s="180" t="str">
        <f>VLOOKUP(B36,Results!B:P,15,FALSE)</f>
        <v> 1:21.05,6</v>
      </c>
    </row>
    <row r="37" spans="1:8" ht="15" customHeight="1">
      <c r="A37" s="178">
        <f t="shared" si="0"/>
        <v>30</v>
      </c>
      <c r="B37" s="139">
        <v>11</v>
      </c>
      <c r="C37" s="171" t="str">
        <f>VLOOKUP(B37,Startlist!B:F,2,FALSE)</f>
        <v>N4</v>
      </c>
      <c r="D37" s="172" t="str">
        <f>CONCATENATE(VLOOKUP(B37,Startlist!B:H,3,FALSE)," / ",VLOOKUP(B37,Startlist!B:H,4,FALSE))</f>
        <v>Oliver Ojaperv / Jarno Talve</v>
      </c>
      <c r="E37" s="173" t="str">
        <f>VLOOKUP(B37,Startlist!B:F,5,FALSE)</f>
        <v>EST</v>
      </c>
      <c r="F37" s="172" t="str">
        <f>VLOOKUP(B37,Startlist!B:H,7,FALSE)</f>
        <v>Subaru Impreza</v>
      </c>
      <c r="G37" s="172" t="str">
        <f>VLOOKUP(B37,Startlist!B:H,6,FALSE)</f>
        <v>OK TSK</v>
      </c>
      <c r="H37" s="180" t="str">
        <f>VLOOKUP(B37,Results!B:P,15,FALSE)</f>
        <v> 1:21.24,7</v>
      </c>
    </row>
    <row r="38" spans="1:8" ht="15" customHeight="1">
      <c r="A38" s="178">
        <f t="shared" si="0"/>
        <v>31</v>
      </c>
      <c r="B38" s="139">
        <v>59</v>
      </c>
      <c r="C38" s="171" t="str">
        <f>VLOOKUP(B38,Startlist!B:F,2,FALSE)</f>
        <v>E12</v>
      </c>
      <c r="D38" s="172" t="str">
        <f>CONCATENATE(VLOOKUP(B38,Startlist!B:H,3,FALSE)," / ",VLOOKUP(B38,Startlist!B:H,4,FALSE))</f>
        <v>Alexey Reshetov / Karl Koosa</v>
      </c>
      <c r="E38" s="173" t="str">
        <f>VLOOKUP(B38,Startlist!B:F,5,FALSE)</f>
        <v>RUS / EST</v>
      </c>
      <c r="F38" s="172" t="str">
        <f>VLOOKUP(B38,Startlist!B:H,7,FALSE)</f>
        <v>Subaru Impreza</v>
      </c>
      <c r="G38" s="172" t="str">
        <f>VLOOKUP(B38,Startlist!B:H,6,FALSE)</f>
        <v>G.M.Racing SK</v>
      </c>
      <c r="H38" s="180" t="str">
        <f>VLOOKUP(B38,Results!B:P,15,FALSE)</f>
        <v> 1:33.56,4</v>
      </c>
    </row>
    <row r="39" spans="1:8" ht="15" customHeight="1">
      <c r="A39" s="178">
        <f t="shared" si="0"/>
        <v>32</v>
      </c>
      <c r="B39" s="139">
        <v>67</v>
      </c>
      <c r="C39" s="171" t="str">
        <f>VLOOKUP(B39,Startlist!B:F,2,FALSE)</f>
        <v>E13</v>
      </c>
      <c r="D39" s="172" t="str">
        <f>CONCATENATE(VLOOKUP(B39,Startlist!B:H,3,FALSE)," / ",VLOOKUP(B39,Startlist!B:H,4,FALSE))</f>
        <v>Kaido Vilu / Andrus Markson</v>
      </c>
      <c r="E39" s="173" t="str">
        <f>VLOOKUP(B39,Startlist!B:F,5,FALSE)</f>
        <v>EST</v>
      </c>
      <c r="F39" s="172" t="str">
        <f>VLOOKUP(B39,Startlist!B:H,7,FALSE)</f>
        <v>Gaz 51</v>
      </c>
      <c r="G39" s="172" t="str">
        <f>VLOOKUP(B39,Startlist!B:H,6,FALSE)</f>
        <v>GAZ Ralliklubi</v>
      </c>
      <c r="H39" s="180" t="str">
        <f>VLOOKUP(B39,Results!B:P,15,FALSE)</f>
        <v> 1:35.32,7</v>
      </c>
    </row>
    <row r="40" spans="1:8" ht="15" customHeight="1">
      <c r="A40" s="178"/>
      <c r="B40" s="139">
        <v>3</v>
      </c>
      <c r="C40" s="171" t="str">
        <f>VLOOKUP(B40,Startlist!B:F,2,FALSE)</f>
        <v>N4</v>
      </c>
      <c r="D40" s="172" t="str">
        <f>CONCATENATE(VLOOKUP(B40,Startlist!B:H,3,FALSE)," / ",VLOOKUP(B40,Startlist!B:H,4,FALSE))</f>
        <v>Alexey Lukyanuk / Alexey Arnautov</v>
      </c>
      <c r="E40" s="173" t="str">
        <f>VLOOKUP(B40,Startlist!B:F,5,FALSE)</f>
        <v>RUS</v>
      </c>
      <c r="F40" s="172" t="str">
        <f>VLOOKUP(B40,Startlist!B:H,7,FALSE)</f>
        <v>Mitsubishi Lancer Evo 10</v>
      </c>
      <c r="G40" s="172" t="str">
        <f>VLOOKUP(B40,Startlist!B:H,6,FALSE)</f>
        <v>ASRT</v>
      </c>
      <c r="H40" s="270" t="s">
        <v>1598</v>
      </c>
    </row>
    <row r="41" spans="1:8" ht="15" customHeight="1">
      <c r="A41" s="178"/>
      <c r="B41" s="139">
        <v>7</v>
      </c>
      <c r="C41" s="171" t="str">
        <f>VLOOKUP(B41,Startlist!B:F,2,FALSE)</f>
        <v>N4</v>
      </c>
      <c r="D41" s="172" t="str">
        <f>CONCATENATE(VLOOKUP(B41,Startlist!B:H,3,FALSE)," / ",VLOOKUP(B41,Startlist!B:H,4,FALSE))</f>
        <v>Egon Kaur / Erik Lepikson</v>
      </c>
      <c r="E41" s="173" t="str">
        <f>VLOOKUP(B41,Startlist!B:F,5,FALSE)</f>
        <v>EST</v>
      </c>
      <c r="F41" s="172" t="str">
        <f>VLOOKUP(B41,Startlist!B:H,7,FALSE)</f>
        <v>Mitsubishi Lancer Evo 10</v>
      </c>
      <c r="G41" s="172" t="str">
        <f>VLOOKUP(B41,Startlist!B:H,6,FALSE)</f>
        <v>Carglass Motorsport</v>
      </c>
      <c r="H41" s="270" t="s">
        <v>1598</v>
      </c>
    </row>
    <row r="42" spans="1:8" ht="15" customHeight="1">
      <c r="A42" s="178"/>
      <c r="B42" s="139">
        <v>9</v>
      </c>
      <c r="C42" s="171" t="str">
        <f>VLOOKUP(B42,Startlist!B:F,2,FALSE)</f>
        <v>N4</v>
      </c>
      <c r="D42" s="172" t="str">
        <f>CONCATENATE(VLOOKUP(B42,Startlist!B:H,3,FALSE)," / ",VLOOKUP(B42,Startlist!B:H,4,FALSE))</f>
        <v>Roland Murakas / Kalle Adler</v>
      </c>
      <c r="E42" s="173" t="str">
        <f>VLOOKUP(B42,Startlist!B:F,5,FALSE)</f>
        <v>EST</v>
      </c>
      <c r="F42" s="172" t="str">
        <f>VLOOKUP(B42,Startlist!B:H,7,FALSE)</f>
        <v>Mitsubishi Lancer Evo 10</v>
      </c>
      <c r="G42" s="172" t="str">
        <f>VLOOKUP(B42,Startlist!B:H,6,FALSE)</f>
        <v>Prorehv Rally Team</v>
      </c>
      <c r="H42" s="270" t="s">
        <v>1598</v>
      </c>
    </row>
    <row r="43" spans="1:8" ht="15" customHeight="1">
      <c r="A43" s="178"/>
      <c r="B43" s="139">
        <v>14</v>
      </c>
      <c r="C43" s="171" t="str">
        <f>VLOOKUP(B43,Startlist!B:F,2,FALSE)</f>
        <v>A8</v>
      </c>
      <c r="D43" s="172" t="str">
        <f>CONCATENATE(VLOOKUP(B43,Startlist!B:H,3,FALSE)," / ",VLOOKUP(B43,Startlist!B:H,4,FALSE))</f>
        <v>Henri Raide / Raul Kulgevee</v>
      </c>
      <c r="E43" s="173" t="str">
        <f>VLOOKUP(B43,Startlist!B:F,5,FALSE)</f>
        <v>EST</v>
      </c>
      <c r="F43" s="172" t="str">
        <f>VLOOKUP(B43,Startlist!B:H,7,FALSE)</f>
        <v>Mitsubishi Lancer Evo 7</v>
      </c>
      <c r="G43" s="172" t="str">
        <f>VLOOKUP(B43,Startlist!B:H,6,FALSE)</f>
        <v>OK TSK</v>
      </c>
      <c r="H43" s="270" t="s">
        <v>1598</v>
      </c>
    </row>
    <row r="44" spans="1:8" ht="15" customHeight="1">
      <c r="A44" s="178"/>
      <c r="B44" s="139">
        <v>18</v>
      </c>
      <c r="C44" s="171" t="str">
        <f>VLOOKUP(B44,Startlist!B:F,2,FALSE)</f>
        <v>N3</v>
      </c>
      <c r="D44" s="172" t="str">
        <f>CONCATENATE(VLOOKUP(B44,Startlist!B:H,3,FALSE)," / ",VLOOKUP(B44,Startlist!B:H,4,FALSE))</f>
        <v>Sander Siniorg / Annika Arnek</v>
      </c>
      <c r="E44" s="173" t="str">
        <f>VLOOKUP(B44,Startlist!B:F,5,FALSE)</f>
        <v>EST</v>
      </c>
      <c r="F44" s="172" t="str">
        <f>VLOOKUP(B44,Startlist!B:H,7,FALSE)</f>
        <v>Honda Civic Type-R</v>
      </c>
      <c r="G44" s="172" t="str">
        <f>VLOOKUP(B44,Startlist!B:H,6,FALSE)</f>
        <v>Prorehv Rally Team</v>
      </c>
      <c r="H44" s="270" t="s">
        <v>1598</v>
      </c>
    </row>
    <row r="45" spans="1:8" ht="15" customHeight="1">
      <c r="A45" s="178"/>
      <c r="B45" s="139">
        <v>23</v>
      </c>
      <c r="C45" s="171" t="str">
        <f>VLOOKUP(B45,Startlist!B:F,2,FALSE)</f>
        <v>E11</v>
      </c>
      <c r="D45" s="172" t="str">
        <f>CONCATENATE(VLOOKUP(B45,Startlist!B:H,3,FALSE)," / ",VLOOKUP(B45,Startlist!B:H,4,FALSE))</f>
        <v>Einar Laipaik / Siimo Suvemaa</v>
      </c>
      <c r="E45" s="173" t="str">
        <f>VLOOKUP(B45,Startlist!B:F,5,FALSE)</f>
        <v>EST</v>
      </c>
      <c r="F45" s="172" t="str">
        <f>VLOOKUP(B45,Startlist!B:H,7,FALSE)</f>
        <v>BMW M3</v>
      </c>
      <c r="G45" s="172" t="str">
        <f>VLOOKUP(B45,Startlist!B:H,6,FALSE)</f>
        <v>LaitseRallyPark</v>
      </c>
      <c r="H45" s="270" t="s">
        <v>1598</v>
      </c>
    </row>
    <row r="46" spans="1:8" ht="15" customHeight="1">
      <c r="A46" s="178"/>
      <c r="B46" s="139">
        <v>24</v>
      </c>
      <c r="C46" s="171" t="str">
        <f>VLOOKUP(B46,Startlist!B:F,2,FALSE)</f>
        <v>E11</v>
      </c>
      <c r="D46" s="172" t="str">
        <f>CONCATENATE(VLOOKUP(B46,Startlist!B:H,3,FALSE)," / ",VLOOKUP(B46,Startlist!B:H,4,FALSE))</f>
        <v>Janis Vorobjovs / Arturs Zeibe</v>
      </c>
      <c r="E46" s="173" t="str">
        <f>VLOOKUP(B46,Startlist!B:F,5,FALSE)</f>
        <v>LAT</v>
      </c>
      <c r="F46" s="172" t="str">
        <f>VLOOKUP(B46,Startlist!B:H,7,FALSE)</f>
        <v>BMW M3</v>
      </c>
      <c r="G46" s="172" t="str">
        <f>VLOOKUP(B46,Startlist!B:H,6,FALSE)</f>
        <v>Vorobjovs Racing</v>
      </c>
      <c r="H46" s="270" t="s">
        <v>1598</v>
      </c>
    </row>
    <row r="47" spans="1:8" ht="15" customHeight="1">
      <c r="A47" s="178"/>
      <c r="B47" s="139">
        <v>26</v>
      </c>
      <c r="C47" s="171" t="str">
        <f>VLOOKUP(B47,Startlist!B:F,2,FALSE)</f>
        <v>A6</v>
      </c>
      <c r="D47" s="172" t="str">
        <f>CONCATENATE(VLOOKUP(B47,Startlist!B:H,3,FALSE)," / ",VLOOKUP(B47,Startlist!B:H,4,FALSE))</f>
        <v>Rasmus Uustulnd / Imre Kuusk</v>
      </c>
      <c r="E47" s="173" t="str">
        <f>VLOOKUP(B47,Startlist!B:F,5,FALSE)</f>
        <v>EST</v>
      </c>
      <c r="F47" s="172" t="str">
        <f>VLOOKUP(B47,Startlist!B:H,7,FALSE)</f>
        <v>Ford Fiesta R2</v>
      </c>
      <c r="G47" s="172" t="str">
        <f>VLOOKUP(B47,Startlist!B:H,6,FALSE)</f>
        <v>OT Racing</v>
      </c>
      <c r="H47" s="270" t="s">
        <v>1598</v>
      </c>
    </row>
    <row r="48" spans="1:8" ht="15" customHeight="1">
      <c r="A48" s="178"/>
      <c r="B48" s="139">
        <v>28</v>
      </c>
      <c r="C48" s="171" t="str">
        <f>VLOOKUP(B48,Startlist!B:F,2,FALSE)</f>
        <v>E11</v>
      </c>
      <c r="D48" s="172" t="str">
        <f>CONCATENATE(VLOOKUP(B48,Startlist!B:H,3,FALSE)," / ",VLOOKUP(B48,Startlist!B:H,4,FALSE))</f>
        <v>Andrus Vahi / Alo Ivask</v>
      </c>
      <c r="E48" s="173" t="str">
        <f>VLOOKUP(B48,Startlist!B:F,5,FALSE)</f>
        <v>EST</v>
      </c>
      <c r="F48" s="172" t="str">
        <f>VLOOKUP(B48,Startlist!B:H,7,FALSE)</f>
        <v>BMW M3</v>
      </c>
      <c r="G48" s="172" t="str">
        <f>VLOOKUP(B48,Startlist!B:H,6,FALSE)</f>
        <v>ECOM Motorsport</v>
      </c>
      <c r="H48" s="270" t="s">
        <v>1598</v>
      </c>
    </row>
    <row r="49" spans="1:8" ht="15" customHeight="1">
      <c r="A49" s="178"/>
      <c r="B49" s="139">
        <v>29</v>
      </c>
      <c r="C49" s="171" t="str">
        <f>VLOOKUP(B49,Startlist!B:F,2,FALSE)</f>
        <v>E10</v>
      </c>
      <c r="D49" s="172" t="str">
        <f>CONCATENATE(VLOOKUP(B49,Startlist!B:H,3,FALSE)," / ",VLOOKUP(B49,Startlist!B:H,4,FALSE))</f>
        <v>Lembit Soe / Ahto Pihlas</v>
      </c>
      <c r="E49" s="173" t="str">
        <f>VLOOKUP(B49,Startlist!B:F,5,FALSE)</f>
        <v>EST</v>
      </c>
      <c r="F49" s="172" t="str">
        <f>VLOOKUP(B49,Startlist!B:H,7,FALSE)</f>
        <v>Toyota Starlet</v>
      </c>
      <c r="G49" s="172" t="str">
        <f>VLOOKUP(B49,Startlist!B:H,6,FALSE)</f>
        <v>Sar-Tech Motorsport</v>
      </c>
      <c r="H49" s="270" t="s">
        <v>1598</v>
      </c>
    </row>
    <row r="50" spans="1:8" ht="15" customHeight="1">
      <c r="A50" s="178"/>
      <c r="B50" s="139">
        <v>31</v>
      </c>
      <c r="C50" s="171" t="str">
        <f>VLOOKUP(B50,Startlist!B:F,2,FALSE)</f>
        <v>N3</v>
      </c>
      <c r="D50" s="172" t="str">
        <f>CONCATENATE(VLOOKUP(B50,Startlist!B:H,3,FALSE)," / ",VLOOKUP(B50,Startlist!B:H,4,FALSE))</f>
        <v>Kristo Subi / Teele Sepp</v>
      </c>
      <c r="E50" s="173" t="str">
        <f>VLOOKUP(B50,Startlist!B:F,5,FALSE)</f>
        <v>EST</v>
      </c>
      <c r="F50" s="172" t="str">
        <f>VLOOKUP(B50,Startlist!B:H,7,FALSE)</f>
        <v>Honda Civic Type-R</v>
      </c>
      <c r="G50" s="172" t="str">
        <f>VLOOKUP(B50,Startlist!B:H,6,FALSE)</f>
        <v>ECOM Motorsport</v>
      </c>
      <c r="H50" s="270" t="s">
        <v>1598</v>
      </c>
    </row>
    <row r="51" spans="1:8" ht="15" customHeight="1">
      <c r="A51" s="178"/>
      <c r="B51" s="139">
        <v>32</v>
      </c>
      <c r="C51" s="171" t="str">
        <f>VLOOKUP(B51,Startlist!B:F,2,FALSE)</f>
        <v>E11</v>
      </c>
      <c r="D51" s="172" t="str">
        <f>CONCATENATE(VLOOKUP(B51,Startlist!B:H,3,FALSE)," / ",VLOOKUP(B51,Startlist!B:H,4,FALSE))</f>
        <v>Toomas Vask / Alar Tatrik</v>
      </c>
      <c r="E51" s="173" t="str">
        <f>VLOOKUP(B51,Startlist!B:F,5,FALSE)</f>
        <v>EST</v>
      </c>
      <c r="F51" s="172" t="str">
        <f>VLOOKUP(B51,Startlist!B:H,7,FALSE)</f>
        <v>BMW M3</v>
      </c>
      <c r="G51" s="172" t="str">
        <f>VLOOKUP(B51,Startlist!B:H,6,FALSE)</f>
        <v>LaitseRallyPark</v>
      </c>
      <c r="H51" s="270" t="s">
        <v>1598</v>
      </c>
    </row>
    <row r="52" spans="1:8" ht="15" customHeight="1">
      <c r="A52" s="178"/>
      <c r="B52" s="139">
        <v>34</v>
      </c>
      <c r="C52" s="171" t="str">
        <f>VLOOKUP(B52,Startlist!B:F,2,FALSE)</f>
        <v>N3</v>
      </c>
      <c r="D52" s="172" t="str">
        <f>CONCATENATE(VLOOKUP(B52,Startlist!B:H,3,FALSE)," / ",VLOOKUP(B52,Startlist!B:H,4,FALSE))</f>
        <v>Ivar Rühka / Priit Hain</v>
      </c>
      <c r="E52" s="173" t="str">
        <f>VLOOKUP(B52,Startlist!B:F,5,FALSE)</f>
        <v>EST</v>
      </c>
      <c r="F52" s="172" t="str">
        <f>VLOOKUP(B52,Startlist!B:H,7,FALSE)</f>
        <v>Renault Clio</v>
      </c>
      <c r="G52" s="172" t="str">
        <f>VLOOKUP(B52,Startlist!B:H,6,FALSE)</f>
        <v>OK TSK</v>
      </c>
      <c r="H52" s="270" t="s">
        <v>1598</v>
      </c>
    </row>
    <row r="53" spans="1:8" ht="15" customHeight="1">
      <c r="A53" s="178"/>
      <c r="B53" s="139">
        <v>38</v>
      </c>
      <c r="C53" s="171" t="str">
        <f>VLOOKUP(B53,Startlist!B:F,2,FALSE)</f>
        <v>E10</v>
      </c>
      <c r="D53" s="172" t="str">
        <f>CONCATENATE(VLOOKUP(B53,Startlist!B:H,3,FALSE)," / ",VLOOKUP(B53,Startlist!B:H,4,FALSE))</f>
        <v>Taavo Tigane / Eero Viljus</v>
      </c>
      <c r="E53" s="173" t="str">
        <f>VLOOKUP(B53,Startlist!B:F,5,FALSE)</f>
        <v>EST</v>
      </c>
      <c r="F53" s="172" t="str">
        <f>VLOOKUP(B53,Startlist!B:H,7,FALSE)</f>
        <v>Nissan Sunny</v>
      </c>
      <c r="G53" s="172" t="str">
        <f>VLOOKUP(B53,Startlist!B:H,6,FALSE)</f>
        <v>RS Racing Team</v>
      </c>
      <c r="H53" s="270" t="s">
        <v>1598</v>
      </c>
    </row>
    <row r="54" spans="1:8" ht="15" customHeight="1">
      <c r="A54" s="178"/>
      <c r="B54" s="139">
        <v>45</v>
      </c>
      <c r="C54" s="171" t="str">
        <f>VLOOKUP(B54,Startlist!B:F,2,FALSE)</f>
        <v>E10</v>
      </c>
      <c r="D54" s="172" t="str">
        <f>CONCATENATE(VLOOKUP(B54,Startlist!B:H,3,FALSE)," / ",VLOOKUP(B54,Startlist!B:H,4,FALSE))</f>
        <v>Kristjan Sinik / Rudolf Rohusaar</v>
      </c>
      <c r="E54" s="173" t="str">
        <f>VLOOKUP(B54,Startlist!B:F,5,FALSE)</f>
        <v>EST</v>
      </c>
      <c r="F54" s="172" t="str">
        <f>VLOOKUP(B54,Startlist!B:H,7,FALSE)</f>
        <v>Nissan Sunny</v>
      </c>
      <c r="G54" s="172" t="str">
        <f>VLOOKUP(B54,Startlist!B:H,6,FALSE)</f>
        <v>Prorex Racing</v>
      </c>
      <c r="H54" s="270" t="s">
        <v>1598</v>
      </c>
    </row>
    <row r="55" spans="1:8" ht="15" customHeight="1">
      <c r="A55" s="178"/>
      <c r="B55" s="139">
        <v>47</v>
      </c>
      <c r="C55" s="171" t="str">
        <f>VLOOKUP(B55,Startlist!B:F,2,FALSE)</f>
        <v>E10</v>
      </c>
      <c r="D55" s="172" t="str">
        <f>CONCATENATE(VLOOKUP(B55,Startlist!B:H,3,FALSE)," / ",VLOOKUP(B55,Startlist!B:H,4,FALSE))</f>
        <v>Rando Turja / Ain Sepp</v>
      </c>
      <c r="E55" s="173" t="str">
        <f>VLOOKUP(B55,Startlist!B:F,5,FALSE)</f>
        <v>EST</v>
      </c>
      <c r="F55" s="172" t="str">
        <f>VLOOKUP(B55,Startlist!B:H,7,FALSE)</f>
        <v>Lada VFTS</v>
      </c>
      <c r="G55" s="172" t="str">
        <f>VLOOKUP(B55,Startlist!B:H,6,FALSE)</f>
        <v>Sar-Tech Motorsport</v>
      </c>
      <c r="H55" s="270" t="s">
        <v>1598</v>
      </c>
    </row>
    <row r="56" spans="1:8" ht="15" customHeight="1">
      <c r="A56" s="178"/>
      <c r="B56" s="139">
        <v>48</v>
      </c>
      <c r="C56" s="171" t="str">
        <f>VLOOKUP(B56,Startlist!B:F,2,FALSE)</f>
        <v>E11</v>
      </c>
      <c r="D56" s="172" t="str">
        <f>CONCATENATE(VLOOKUP(B56,Startlist!B:H,3,FALSE)," / ",VLOOKUP(B56,Startlist!B:H,4,FALSE))</f>
        <v>Dmitry Nikonchuk / Alexander Potesov</v>
      </c>
      <c r="E56" s="173" t="str">
        <f>VLOOKUP(B56,Startlist!B:F,5,FALSE)</f>
        <v>RUS</v>
      </c>
      <c r="F56" s="172" t="str">
        <f>VLOOKUP(B56,Startlist!B:H,7,FALSE)</f>
        <v>BMW M3</v>
      </c>
      <c r="G56" s="172" t="str">
        <f>VLOOKUP(B56,Startlist!B:H,6,FALSE)</f>
        <v>ART Rally</v>
      </c>
      <c r="H56" s="270" t="s">
        <v>1598</v>
      </c>
    </row>
    <row r="57" spans="1:8" ht="15" customHeight="1">
      <c r="A57" s="178"/>
      <c r="B57" s="139">
        <v>50</v>
      </c>
      <c r="C57" s="171" t="str">
        <f>VLOOKUP(B57,Startlist!B:F,2,FALSE)</f>
        <v>A6</v>
      </c>
      <c r="D57" s="172" t="str">
        <f>CONCATENATE(VLOOKUP(B57,Startlist!B:H,3,FALSE)," / ",VLOOKUP(B57,Startlist!B:H,4,FALSE))</f>
        <v>Kenneth Sepp / Raul Markus</v>
      </c>
      <c r="E57" s="173" t="str">
        <f>VLOOKUP(B57,Startlist!B:F,5,FALSE)</f>
        <v>EST</v>
      </c>
      <c r="F57" s="172" t="str">
        <f>VLOOKUP(B57,Startlist!B:H,7,FALSE)</f>
        <v>Citroen C2 R2</v>
      </c>
      <c r="G57" s="172" t="str">
        <f>VLOOKUP(B57,Startlist!B:H,6,FALSE)</f>
        <v>Sar-Tech Motorsport</v>
      </c>
      <c r="H57" s="270" t="s">
        <v>1598</v>
      </c>
    </row>
    <row r="58" spans="1:8" ht="15" customHeight="1">
      <c r="A58" s="178"/>
      <c r="B58" s="139">
        <v>51</v>
      </c>
      <c r="C58" s="171" t="str">
        <f>VLOOKUP(B58,Startlist!B:F,2,FALSE)</f>
        <v>N3</v>
      </c>
      <c r="D58" s="172" t="str">
        <f>CONCATENATE(VLOOKUP(B58,Startlist!B:H,3,FALSE)," / ",VLOOKUP(B58,Startlist!B:H,4,FALSE))</f>
        <v>Henry Asi / Taaniel Tigas</v>
      </c>
      <c r="E58" s="173" t="str">
        <f>VLOOKUP(B58,Startlist!B:F,5,FALSE)</f>
        <v>EST</v>
      </c>
      <c r="F58" s="172" t="str">
        <f>VLOOKUP(B58,Startlist!B:H,7,FALSE)</f>
        <v>Honda Civic Type-R</v>
      </c>
      <c r="G58" s="172" t="str">
        <f>VLOOKUP(B58,Startlist!B:H,6,FALSE)</f>
        <v>ECOM Motorsport</v>
      </c>
      <c r="H58" s="270" t="s">
        <v>1598</v>
      </c>
    </row>
    <row r="59" spans="1:8" ht="15" customHeight="1">
      <c r="A59" s="178"/>
      <c r="B59" s="139">
        <v>53</v>
      </c>
      <c r="C59" s="171" t="str">
        <f>VLOOKUP(B59,Startlist!B:F,2,FALSE)</f>
        <v>E12</v>
      </c>
      <c r="D59" s="172" t="str">
        <f>CONCATENATE(VLOOKUP(B59,Startlist!B:H,3,FALSE)," / ",VLOOKUP(B59,Startlist!B:H,4,FALSE))</f>
        <v>Aleksey Sivirchukov / Gediminas Celiesius</v>
      </c>
      <c r="E59" s="173" t="str">
        <f>VLOOKUP(B59,Startlist!B:F,5,FALSE)</f>
        <v>BLR / LIT</v>
      </c>
      <c r="F59" s="172" t="str">
        <f>VLOOKUP(B59,Startlist!B:H,7,FALSE)</f>
        <v>Mitsubishi Lancer Evo 8</v>
      </c>
      <c r="G59" s="172" t="str">
        <f>VLOOKUP(B59,Startlist!B:H,6,FALSE)</f>
        <v>Askautoralis</v>
      </c>
      <c r="H59" s="270" t="s">
        <v>1598</v>
      </c>
    </row>
    <row r="60" spans="1:8" ht="15" customHeight="1">
      <c r="A60" s="178"/>
      <c r="B60" s="139">
        <v>54</v>
      </c>
      <c r="C60" s="171" t="str">
        <f>VLOOKUP(B60,Startlist!B:F,2,FALSE)</f>
        <v>E10</v>
      </c>
      <c r="D60" s="172" t="str">
        <f>CONCATENATE(VLOOKUP(B60,Startlist!B:H,3,FALSE)," / ",VLOOKUP(B60,Startlist!B:H,4,FALSE))</f>
        <v>Ott Mesikäpp / Alvar Kuutok</v>
      </c>
      <c r="E60" s="173" t="str">
        <f>VLOOKUP(B60,Startlist!B:F,5,FALSE)</f>
        <v>EST</v>
      </c>
      <c r="F60" s="172" t="str">
        <f>VLOOKUP(B60,Startlist!B:H,7,FALSE)</f>
        <v>Lada VFTS</v>
      </c>
      <c r="G60" s="172" t="str">
        <f>VLOOKUP(B60,Startlist!B:H,6,FALSE)</f>
        <v>LaitseRallyPark</v>
      </c>
      <c r="H60" s="270" t="s">
        <v>1598</v>
      </c>
    </row>
    <row r="61" spans="1:8" ht="15" customHeight="1">
      <c r="A61" s="178"/>
      <c r="B61" s="139">
        <v>55</v>
      </c>
      <c r="C61" s="171" t="str">
        <f>VLOOKUP(B61,Startlist!B:F,2,FALSE)</f>
        <v>E11</v>
      </c>
      <c r="D61" s="172" t="str">
        <f>CONCATENATE(VLOOKUP(B61,Startlist!B:H,3,FALSE)," / ",VLOOKUP(B61,Startlist!B:H,4,FALSE))</f>
        <v>Madis Vanaselja / Jaanus Hōbemägi</v>
      </c>
      <c r="E61" s="173" t="str">
        <f>VLOOKUP(B61,Startlist!B:F,5,FALSE)</f>
        <v>EST</v>
      </c>
      <c r="F61" s="172" t="str">
        <f>VLOOKUP(B61,Startlist!B:H,7,FALSE)</f>
        <v>BMW 320</v>
      </c>
      <c r="G61" s="172" t="str">
        <f>VLOOKUP(B61,Startlist!B:H,6,FALSE)</f>
        <v>LaitseRallyPark</v>
      </c>
      <c r="H61" s="270" t="s">
        <v>1598</v>
      </c>
    </row>
    <row r="62" spans="1:8" ht="15" customHeight="1">
      <c r="A62" s="178"/>
      <c r="B62" s="139">
        <v>56</v>
      </c>
      <c r="C62" s="171" t="str">
        <f>VLOOKUP(B62,Startlist!B:F,2,FALSE)</f>
        <v>E11</v>
      </c>
      <c r="D62" s="172" t="str">
        <f>CONCATENATE(VLOOKUP(B62,Startlist!B:H,3,FALSE)," / ",VLOOKUP(B62,Startlist!B:H,4,FALSE))</f>
        <v>Vallo Nuuter / Eero Kikerpill</v>
      </c>
      <c r="E62" s="173" t="str">
        <f>VLOOKUP(B62,Startlist!B:F,5,FALSE)</f>
        <v>EST</v>
      </c>
      <c r="F62" s="172" t="str">
        <f>VLOOKUP(B62,Startlist!B:H,7,FALSE)</f>
        <v>BMW M3</v>
      </c>
      <c r="G62" s="172" t="str">
        <f>VLOOKUP(B62,Startlist!B:H,6,FALSE)</f>
        <v>LaitseRallyPark</v>
      </c>
      <c r="H62" s="270" t="s">
        <v>1598</v>
      </c>
    </row>
    <row r="63" spans="1:8" ht="15" customHeight="1">
      <c r="A63" s="178"/>
      <c r="B63" s="139">
        <v>62</v>
      </c>
      <c r="C63" s="171" t="str">
        <f>VLOOKUP(B63,Startlist!B:F,2,FALSE)</f>
        <v>E9</v>
      </c>
      <c r="D63" s="172" t="str">
        <f>CONCATENATE(VLOOKUP(B63,Startlist!B:H,3,FALSE)," / ",VLOOKUP(B63,Startlist!B:H,4,FALSE))</f>
        <v>Henri Franke / Alain Sivous</v>
      </c>
      <c r="E63" s="173" t="str">
        <f>VLOOKUP(B63,Startlist!B:F,5,FALSE)</f>
        <v>EST</v>
      </c>
      <c r="F63" s="172" t="str">
        <f>VLOOKUP(B63,Startlist!B:H,7,FALSE)</f>
        <v>Suzuki Baleno</v>
      </c>
      <c r="G63" s="172" t="str">
        <f>VLOOKUP(B63,Startlist!B:H,6,FALSE)</f>
        <v>ECOM Motorsport</v>
      </c>
      <c r="H63" s="270" t="s">
        <v>1598</v>
      </c>
    </row>
    <row r="64" spans="1:8" ht="15" customHeight="1">
      <c r="A64" s="178"/>
      <c r="B64" s="139">
        <v>63</v>
      </c>
      <c r="C64" s="171" t="str">
        <f>VLOOKUP(B64,Startlist!B:F,2,FALSE)</f>
        <v>E9</v>
      </c>
      <c r="D64" s="172" t="str">
        <f>CONCATENATE(VLOOKUP(B64,Startlist!B:H,3,FALSE)," / ",VLOOKUP(B64,Startlist!B:H,4,FALSE))</f>
        <v>Kristian Pints / Mati Otsing</v>
      </c>
      <c r="E64" s="173" t="str">
        <f>VLOOKUP(B64,Startlist!B:F,5,FALSE)</f>
        <v>EST</v>
      </c>
      <c r="F64" s="172" t="str">
        <f>VLOOKUP(B64,Startlist!B:H,7,FALSE)</f>
        <v>Lada VFTS</v>
      </c>
      <c r="G64" s="172" t="str">
        <f>VLOOKUP(B64,Startlist!B:H,6,FALSE)</f>
        <v>Sar-Tech Motorsport</v>
      </c>
      <c r="H64" s="270" t="s">
        <v>1598</v>
      </c>
    </row>
    <row r="65" spans="1:8" ht="15" customHeight="1">
      <c r="A65" s="178"/>
      <c r="B65" s="139">
        <v>64</v>
      </c>
      <c r="C65" s="171" t="str">
        <f>VLOOKUP(B65,Startlist!B:F,2,FALSE)</f>
        <v>E9</v>
      </c>
      <c r="D65" s="172" t="str">
        <f>CONCATENATE(VLOOKUP(B65,Startlist!B:H,3,FALSE)," / ",VLOOKUP(B65,Startlist!B:H,4,FALSE))</f>
        <v>Janek Jelle / Vaido Tali</v>
      </c>
      <c r="E65" s="173" t="str">
        <f>VLOOKUP(B65,Startlist!B:F,5,FALSE)</f>
        <v>EST</v>
      </c>
      <c r="F65" s="172" t="str">
        <f>VLOOKUP(B65,Startlist!B:H,7,FALSE)</f>
        <v>Lada 2105</v>
      </c>
      <c r="G65" s="172" t="str">
        <f>VLOOKUP(B65,Startlist!B:H,6,FALSE)</f>
        <v>Tamsalu AMK</v>
      </c>
      <c r="H65" s="270" t="s">
        <v>1598</v>
      </c>
    </row>
    <row r="66" spans="1:8" ht="15" customHeight="1">
      <c r="A66" s="178"/>
      <c r="B66" s="139">
        <v>65</v>
      </c>
      <c r="C66" s="171" t="str">
        <f>VLOOKUP(B66,Startlist!B:F,2,FALSE)</f>
        <v>E9</v>
      </c>
      <c r="D66" s="172" t="str">
        <f>CONCATENATE(VLOOKUP(B66,Startlist!B:H,3,FALSE)," / ",VLOOKUP(B66,Startlist!B:H,4,FALSE))</f>
        <v>Janar Tänak / Henri Rump</v>
      </c>
      <c r="E66" s="173" t="str">
        <f>VLOOKUP(B66,Startlist!B:F,5,FALSE)</f>
        <v>EST</v>
      </c>
      <c r="F66" s="172" t="str">
        <f>VLOOKUP(B66,Startlist!B:H,7,FALSE)</f>
        <v>Lada 2105</v>
      </c>
      <c r="G66" s="172" t="str">
        <f>VLOOKUP(B66,Startlist!B:H,6,FALSE)</f>
        <v>OT Racing</v>
      </c>
      <c r="H66" s="270" t="s">
        <v>1598</v>
      </c>
    </row>
    <row r="67" spans="1:8" ht="15" customHeight="1">
      <c r="A67" s="178"/>
      <c r="B67" s="139">
        <v>66</v>
      </c>
      <c r="C67" s="171" t="str">
        <f>VLOOKUP(B67,Startlist!B:F,2,FALSE)</f>
        <v>E13</v>
      </c>
      <c r="D67" s="172" t="str">
        <f>CONCATENATE(VLOOKUP(B67,Startlist!B:H,3,FALSE)," / ",VLOOKUP(B67,Startlist!B:H,4,FALSE))</f>
        <v>Kristo Laadre / Priit Pilden</v>
      </c>
      <c r="E67" s="173" t="str">
        <f>VLOOKUP(B67,Startlist!B:F,5,FALSE)</f>
        <v>EST</v>
      </c>
      <c r="F67" s="172" t="str">
        <f>VLOOKUP(B67,Startlist!B:H,7,FALSE)</f>
        <v>Gaz 51</v>
      </c>
      <c r="G67" s="172" t="str">
        <f>VLOOKUP(B67,Startlist!B:H,6,FALSE)</f>
        <v>GAZ Ralliklubi</v>
      </c>
      <c r="H67" s="270" t="s">
        <v>1598</v>
      </c>
    </row>
    <row r="68" spans="1:8" ht="15" customHeight="1">
      <c r="A68" s="178"/>
      <c r="B68" s="139">
        <v>68</v>
      </c>
      <c r="C68" s="171" t="str">
        <f>VLOOKUP(B68,Startlist!B:F,2,FALSE)</f>
        <v>E10</v>
      </c>
      <c r="D68" s="172" t="str">
        <f>CONCATENATE(VLOOKUP(B68,Startlist!B:H,3,FALSE)," / ",VLOOKUP(B68,Startlist!B:H,4,FALSE))</f>
        <v>Karl Tarrend / Martin Meltsov</v>
      </c>
      <c r="E68" s="173" t="str">
        <f>VLOOKUP(B68,Startlist!B:F,5,FALSE)</f>
        <v>EST</v>
      </c>
      <c r="F68" s="172" t="str">
        <f>VLOOKUP(B68,Startlist!B:H,7,FALSE)</f>
        <v>Renault Clio</v>
      </c>
      <c r="G68" s="172" t="str">
        <f>VLOOKUP(B68,Startlist!B:H,6,FALSE)</f>
        <v>G.M.Racing SK</v>
      </c>
      <c r="H68" s="270" t="s">
        <v>1598</v>
      </c>
    </row>
    <row r="69" spans="1:8" ht="15" customHeight="1">
      <c r="A69" s="178"/>
      <c r="B69" s="139">
        <v>69</v>
      </c>
      <c r="C69" s="171" t="str">
        <f>VLOOKUP(B69,Startlist!B:F,2,FALSE)</f>
        <v>A8</v>
      </c>
      <c r="D69" s="172" t="str">
        <f>CONCATENATE(VLOOKUP(B69,Startlist!B:H,3,FALSE)," / ",VLOOKUP(B69,Startlist!B:H,4,FALSE))</f>
        <v>Rolands Jaunzems / Oskars Kaneps-Kalnins</v>
      </c>
      <c r="E69" s="173" t="str">
        <f>VLOOKUP(B69,Startlist!B:F,5,FALSE)</f>
        <v>LAT</v>
      </c>
      <c r="F69" s="172" t="str">
        <f>VLOOKUP(B69,Startlist!B:H,7,FALSE)</f>
        <v>Mitsubishi Lancer Evo 8</v>
      </c>
      <c r="G69" s="172" t="str">
        <f>VLOOKUP(B69,Startlist!B:H,6,FALSE)</f>
        <v>Dynamic Sport</v>
      </c>
      <c r="H69" s="270" t="s">
        <v>1598</v>
      </c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L67"/>
  <sheetViews>
    <sheetView workbookViewId="0" topLeftCell="A1">
      <selection activeCell="A7" sqref="A7"/>
    </sheetView>
  </sheetViews>
  <sheetFormatPr defaultColWidth="9.140625" defaultRowHeight="12.75"/>
  <cols>
    <col min="1" max="1" width="5.28125" style="38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46" customWidth="1"/>
  </cols>
  <sheetData>
    <row r="1" spans="1:12" ht="18">
      <c r="A1" s="122"/>
      <c r="B1" s="106"/>
      <c r="C1" s="106"/>
      <c r="D1" s="106"/>
      <c r="E1" s="213" t="s">
        <v>128</v>
      </c>
      <c r="F1" s="199"/>
      <c r="G1" s="199"/>
      <c r="H1" s="199"/>
      <c r="I1" s="199"/>
      <c r="J1" s="199"/>
      <c r="K1" s="199"/>
      <c r="L1" s="199"/>
    </row>
    <row r="2" spans="1:8" ht="15" customHeight="1">
      <c r="A2" s="122"/>
      <c r="B2" s="251"/>
      <c r="C2" s="123"/>
      <c r="D2" s="106"/>
      <c r="E2" s="108" t="str">
        <f>Startlist!$F3</f>
        <v>Grossi Toidukaubad VIRU RALLY 2013</v>
      </c>
      <c r="F2" s="106"/>
      <c r="G2" s="106"/>
      <c r="H2" s="151"/>
    </row>
    <row r="3" spans="1:8" ht="15">
      <c r="A3" s="122"/>
      <c r="B3" s="251"/>
      <c r="C3" s="123"/>
      <c r="D3" s="106"/>
      <c r="E3" s="107" t="str">
        <f>Startlist!$F4</f>
        <v>05.-06. July 2013</v>
      </c>
      <c r="F3" s="106"/>
      <c r="G3" s="106"/>
      <c r="H3" s="151"/>
    </row>
    <row r="4" spans="1:8" ht="15">
      <c r="A4" s="122"/>
      <c r="B4" s="251"/>
      <c r="C4" s="123"/>
      <c r="D4" s="106"/>
      <c r="E4" s="107" t="str">
        <f>Startlist!$F5</f>
        <v>Rakvere, Lääne- ja Ida-Virumaa</v>
      </c>
      <c r="F4" s="106"/>
      <c r="G4" s="106"/>
      <c r="H4" s="151"/>
    </row>
    <row r="5" spans="1:8" ht="15" customHeight="1">
      <c r="A5" s="122"/>
      <c r="B5" s="106"/>
      <c r="C5" s="123"/>
      <c r="D5" s="106"/>
      <c r="E5" s="106"/>
      <c r="F5" s="106"/>
      <c r="G5" s="106"/>
      <c r="H5" s="151"/>
    </row>
    <row r="6" spans="1:8" ht="15.75" customHeight="1">
      <c r="A6" s="122"/>
      <c r="B6" s="222" t="s">
        <v>131</v>
      </c>
      <c r="C6" s="252"/>
      <c r="D6" s="106"/>
      <c r="E6" s="106"/>
      <c r="F6" s="106"/>
      <c r="G6" s="106"/>
      <c r="H6" s="210"/>
    </row>
    <row r="7" spans="2:8" ht="12.75">
      <c r="B7" s="248" t="s">
        <v>143</v>
      </c>
      <c r="C7" s="5" t="s">
        <v>124</v>
      </c>
      <c r="D7" s="249" t="s">
        <v>125</v>
      </c>
      <c r="E7" s="5"/>
      <c r="F7" s="7" t="s">
        <v>140</v>
      </c>
      <c r="G7" s="6" t="s">
        <v>139</v>
      </c>
      <c r="H7" s="250" t="s">
        <v>132</v>
      </c>
    </row>
    <row r="8" spans="1:8" ht="15" customHeight="1">
      <c r="A8" s="178">
        <v>1</v>
      </c>
      <c r="B8" s="247">
        <v>1</v>
      </c>
      <c r="C8" s="244" t="str">
        <f>VLOOKUP(B8,Startlist!B:F,2,FALSE)</f>
        <v>A8</v>
      </c>
      <c r="D8" s="245" t="str">
        <f>CONCATENATE(VLOOKUP(B8,Startlist!B:H,3,FALSE)," / ",VLOOKUP(B8,Startlist!B:H,4,FALSE))</f>
        <v>Georg Gross / Raigo Mōlder</v>
      </c>
      <c r="E8" s="246" t="str">
        <f>VLOOKUP(B8,Startlist!B:F,5,FALSE)</f>
        <v>EST</v>
      </c>
      <c r="F8" s="245" t="str">
        <f>VLOOKUP(B8,Startlist!B:H,7,FALSE)</f>
        <v>Ford Focus WRC 08</v>
      </c>
      <c r="G8" s="245" t="str">
        <f>VLOOKUP(B8,Startlist!B:H,6,FALSE)</f>
        <v>OT Racing</v>
      </c>
      <c r="H8" s="266" t="str">
        <f>VLOOKUP(B8,Results!B:P,15,FALSE)</f>
        <v> 1:01.47,9</v>
      </c>
    </row>
    <row r="9" spans="1:8" ht="15" customHeight="1">
      <c r="A9" s="178">
        <f aca="true" t="shared" si="0" ref="A9:A55">A8+1</f>
        <v>2</v>
      </c>
      <c r="B9" s="247">
        <v>2</v>
      </c>
      <c r="C9" s="244" t="str">
        <f>VLOOKUP(B9,Startlist!B:F,2,FALSE)</f>
        <v>N4</v>
      </c>
      <c r="D9" s="245" t="str">
        <f>CONCATENATE(VLOOKUP(B9,Startlist!B:H,3,FALSE)," / ",VLOOKUP(B9,Startlist!B:H,4,FALSE))</f>
        <v>Ott Tänak / Martin Järveoja</v>
      </c>
      <c r="E9" s="246" t="str">
        <f>VLOOKUP(B9,Startlist!B:F,5,FALSE)</f>
        <v>EST</v>
      </c>
      <c r="F9" s="245" t="str">
        <f>VLOOKUP(B9,Startlist!B:H,7,FALSE)</f>
        <v>Subaru Impreza</v>
      </c>
      <c r="G9" s="245" t="str">
        <f>VLOOKUP(B9,Startlist!B:H,6,FALSE)</f>
        <v>OT Racing</v>
      </c>
      <c r="H9" s="266" t="str">
        <f>VLOOKUP(B9,Results!B:P,15,FALSE)</f>
        <v> 1:02.35,9</v>
      </c>
    </row>
    <row r="10" spans="1:8" ht="15" customHeight="1">
      <c r="A10" s="178">
        <f t="shared" si="0"/>
        <v>3</v>
      </c>
      <c r="B10" s="247">
        <v>4</v>
      </c>
      <c r="C10" s="244" t="str">
        <f>VLOOKUP(B10,Startlist!B:F,2,FALSE)</f>
        <v>N4</v>
      </c>
      <c r="D10" s="245" t="str">
        <f>CONCATENATE(VLOOKUP(B10,Startlist!B:H,3,FALSE)," / ",VLOOKUP(B10,Startlist!B:H,4,FALSE))</f>
        <v>Timmu Kōrge / Erki Pints</v>
      </c>
      <c r="E10" s="246" t="str">
        <f>VLOOKUP(B10,Startlist!B:F,5,FALSE)</f>
        <v>EST</v>
      </c>
      <c r="F10" s="245" t="str">
        <f>VLOOKUP(B10,Startlist!B:H,7,FALSE)</f>
        <v>Mitsubishi Lancer Evo 9</v>
      </c>
      <c r="G10" s="245" t="str">
        <f>VLOOKUP(B10,Startlist!B:H,6,FALSE)</f>
        <v>MM-Motorsport</v>
      </c>
      <c r="H10" s="266" t="str">
        <f>VLOOKUP(B10,Results!B:P,15,FALSE)</f>
        <v> 1:03.16,1</v>
      </c>
    </row>
    <row r="11" spans="1:8" ht="15" customHeight="1">
      <c r="A11" s="178">
        <f t="shared" si="0"/>
        <v>4</v>
      </c>
      <c r="B11" s="247">
        <v>6</v>
      </c>
      <c r="C11" s="244" t="str">
        <f>VLOOKUP(B11,Startlist!B:F,2,FALSE)</f>
        <v>N4</v>
      </c>
      <c r="D11" s="245" t="str">
        <f>CONCATENATE(VLOOKUP(B11,Startlist!B:H,3,FALSE)," / ",VLOOKUP(B11,Startlist!B:H,4,FALSE))</f>
        <v>Rainer Aus / Simo Koskinen</v>
      </c>
      <c r="E11" s="246" t="str">
        <f>VLOOKUP(B11,Startlist!B:F,5,FALSE)</f>
        <v>EST</v>
      </c>
      <c r="F11" s="245" t="str">
        <f>VLOOKUP(B11,Startlist!B:H,7,FALSE)</f>
        <v>Mitsubishi Lancer Evo 9</v>
      </c>
      <c r="G11" s="245" t="str">
        <f>VLOOKUP(B11,Startlist!B:H,6,FALSE)</f>
        <v>Carglass Motorsport</v>
      </c>
      <c r="H11" s="266" t="str">
        <f>VLOOKUP(B11,Results!B:P,15,FALSE)</f>
        <v> 1:03.29,5</v>
      </c>
    </row>
    <row r="12" spans="1:8" ht="15" customHeight="1">
      <c r="A12" s="178">
        <f t="shared" si="0"/>
        <v>5</v>
      </c>
      <c r="B12" s="247">
        <v>8</v>
      </c>
      <c r="C12" s="244" t="str">
        <f>VLOOKUP(B12,Startlist!B:F,2,FALSE)</f>
        <v>N4</v>
      </c>
      <c r="D12" s="245" t="str">
        <f>CONCATENATE(VLOOKUP(B12,Startlist!B:H,3,FALSE)," / ",VLOOKUP(B12,Startlist!B:H,4,FALSE))</f>
        <v>Raul Jeets / Andrus Toom</v>
      </c>
      <c r="E12" s="246" t="str">
        <f>VLOOKUP(B12,Startlist!B:F,5,FALSE)</f>
        <v>EST</v>
      </c>
      <c r="F12" s="245" t="str">
        <f>VLOOKUP(B12,Startlist!B:H,7,FALSE)</f>
        <v>Mitsubishi Lancer Evo 10</v>
      </c>
      <c r="G12" s="245" t="str">
        <f>VLOOKUP(B12,Startlist!B:H,6,FALSE)</f>
        <v>OT Racing</v>
      </c>
      <c r="H12" s="266" t="str">
        <f>VLOOKUP(B12,Results!B:P,15,FALSE)</f>
        <v> 1:04.40,0</v>
      </c>
    </row>
    <row r="13" spans="1:8" ht="15" customHeight="1">
      <c r="A13" s="178">
        <f t="shared" si="0"/>
        <v>6</v>
      </c>
      <c r="B13" s="247">
        <v>5</v>
      </c>
      <c r="C13" s="244" t="str">
        <f>VLOOKUP(B13,Startlist!B:F,2,FALSE)</f>
        <v>N4</v>
      </c>
      <c r="D13" s="245" t="str">
        <f>CONCATENATE(VLOOKUP(B13,Startlist!B:H,3,FALSE)," / ",VLOOKUP(B13,Startlist!B:H,4,FALSE))</f>
        <v>Siim Plangi / Urmas Roosimaa</v>
      </c>
      <c r="E13" s="246" t="str">
        <f>VLOOKUP(B13,Startlist!B:F,5,FALSE)</f>
        <v>EST</v>
      </c>
      <c r="F13" s="245" t="str">
        <f>VLOOKUP(B13,Startlist!B:H,7,FALSE)</f>
        <v>Mitsubishi Lancer Evo 9</v>
      </c>
      <c r="G13" s="245" t="str">
        <f>VLOOKUP(B13,Startlist!B:H,6,FALSE)</f>
        <v>ASRT</v>
      </c>
      <c r="H13" s="266" t="str">
        <f>VLOOKUP(B13,Results!B:P,15,FALSE)</f>
        <v> 1:05.09,1</v>
      </c>
    </row>
    <row r="14" spans="1:8" ht="15" customHeight="1">
      <c r="A14" s="178">
        <f t="shared" si="0"/>
        <v>7</v>
      </c>
      <c r="B14" s="247">
        <v>10</v>
      </c>
      <c r="C14" s="244" t="str">
        <f>VLOOKUP(B14,Startlist!B:F,2,FALSE)</f>
        <v>N4</v>
      </c>
      <c r="D14" s="245" t="str">
        <f>CONCATENATE(VLOOKUP(B14,Startlist!B:H,3,FALSE)," / ",VLOOKUP(B14,Startlist!B:H,4,FALSE))</f>
        <v>Markus Abram / Rein Jōessar</v>
      </c>
      <c r="E14" s="246" t="str">
        <f>VLOOKUP(B14,Startlist!B:F,5,FALSE)</f>
        <v>EST</v>
      </c>
      <c r="F14" s="245" t="str">
        <f>VLOOKUP(B14,Startlist!B:H,7,FALSE)</f>
        <v>Mitsubishi Lancer Evo 10</v>
      </c>
      <c r="G14" s="245" t="str">
        <f>VLOOKUP(B14,Startlist!B:H,6,FALSE)</f>
        <v>Merkomar Motorsport</v>
      </c>
      <c r="H14" s="266" t="str">
        <f>VLOOKUP(B14,Results!B:P,15,FALSE)</f>
        <v> 1:05.29,3</v>
      </c>
    </row>
    <row r="15" spans="1:8" ht="15" customHeight="1">
      <c r="A15" s="178">
        <f t="shared" si="0"/>
        <v>8</v>
      </c>
      <c r="B15" s="247">
        <v>12</v>
      </c>
      <c r="C15" s="244" t="str">
        <f>VLOOKUP(B15,Startlist!B:F,2,FALSE)</f>
        <v>E12</v>
      </c>
      <c r="D15" s="245" t="str">
        <f>CONCATENATE(VLOOKUP(B15,Startlist!B:H,3,FALSE)," / ",VLOOKUP(B15,Startlist!B:H,4,FALSE))</f>
        <v>Ilya Lotvinov / Pavel Shevtsov</v>
      </c>
      <c r="E15" s="246" t="str">
        <f>VLOOKUP(B15,Startlist!B:F,5,FALSE)</f>
        <v>RUS</v>
      </c>
      <c r="F15" s="245" t="str">
        <f>VLOOKUP(B15,Startlist!B:H,7,FALSE)</f>
        <v>Mitsubishi Lancer Evo 8</v>
      </c>
      <c r="G15" s="245" t="str">
        <f>VLOOKUP(B15,Startlist!B:H,6,FALSE)</f>
        <v>Bank BFA</v>
      </c>
      <c r="H15" s="266" t="str">
        <f>VLOOKUP(B15,Results!B:P,15,FALSE)</f>
        <v> 1:06.33,1</v>
      </c>
    </row>
    <row r="16" spans="1:8" ht="15" customHeight="1">
      <c r="A16" s="178">
        <f t="shared" si="0"/>
        <v>9</v>
      </c>
      <c r="B16" s="247">
        <v>21</v>
      </c>
      <c r="C16" s="244" t="str">
        <f>VLOOKUP(B16,Startlist!B:F,2,FALSE)</f>
        <v>E12</v>
      </c>
      <c r="D16" s="245" t="str">
        <f>CONCATENATE(VLOOKUP(B16,Startlist!B:H,3,FALSE)," / ",VLOOKUP(B16,Startlist!B:H,4,FALSE))</f>
        <v>Vladimir Ivanov / Oleg Zimin</v>
      </c>
      <c r="E16" s="246" t="str">
        <f>VLOOKUP(B16,Startlist!B:F,5,FALSE)</f>
        <v>RUS</v>
      </c>
      <c r="F16" s="245" t="str">
        <f>VLOOKUP(B16,Startlist!B:H,7,FALSE)</f>
        <v>Mitsubishi Lancer Evo 7</v>
      </c>
      <c r="G16" s="245" t="str">
        <f>VLOOKUP(B16,Startlist!B:H,6,FALSE)</f>
        <v>PSC Motorsport</v>
      </c>
      <c r="H16" s="266" t="str">
        <f>VLOOKUP(B16,Results!B:P,15,FALSE)</f>
        <v> 1:08.15,8</v>
      </c>
    </row>
    <row r="17" spans="1:8" ht="15" customHeight="1">
      <c r="A17" s="178">
        <f t="shared" si="0"/>
        <v>10</v>
      </c>
      <c r="B17" s="247">
        <v>19</v>
      </c>
      <c r="C17" s="244" t="str">
        <f>VLOOKUP(B17,Startlist!B:F,2,FALSE)</f>
        <v>E12</v>
      </c>
      <c r="D17" s="245" t="str">
        <f>CONCATENATE(VLOOKUP(B17,Startlist!B:H,3,FALSE)," / ",VLOOKUP(B17,Startlist!B:H,4,FALSE))</f>
        <v>Arsi Tupits / Oliver Tampuu</v>
      </c>
      <c r="E17" s="246" t="str">
        <f>VLOOKUP(B17,Startlist!B:F,5,FALSE)</f>
        <v>EST</v>
      </c>
      <c r="F17" s="245" t="str">
        <f>VLOOKUP(B17,Startlist!B:H,7,FALSE)</f>
        <v>Mitsubishi Lancer Evo 6</v>
      </c>
      <c r="G17" s="245" t="str">
        <f>VLOOKUP(B17,Startlist!B:H,6,FALSE)</f>
        <v>PSC Motorsport</v>
      </c>
      <c r="H17" s="266" t="str">
        <f>VLOOKUP(B17,Results!B:P,15,FALSE)</f>
        <v> 1:08.53,4</v>
      </c>
    </row>
    <row r="18" spans="1:8" ht="15" customHeight="1">
      <c r="A18" s="178">
        <f t="shared" si="0"/>
        <v>11</v>
      </c>
      <c r="B18" s="247">
        <v>15</v>
      </c>
      <c r="C18" s="244" t="str">
        <f>VLOOKUP(B18,Startlist!B:F,2,FALSE)</f>
        <v>A8</v>
      </c>
      <c r="D18" s="245" t="str">
        <f>CONCATENATE(VLOOKUP(B18,Startlist!B:H,3,FALSE)," / ",VLOOKUP(B18,Startlist!B:H,4,FALSE))</f>
        <v>Allan Ilves / Kristo Tamm</v>
      </c>
      <c r="E18" s="246" t="str">
        <f>VLOOKUP(B18,Startlist!B:F,5,FALSE)</f>
        <v>EST</v>
      </c>
      <c r="F18" s="245" t="str">
        <f>VLOOKUP(B18,Startlist!B:H,7,FALSE)</f>
        <v>Mitsubishi Lancer Evo 8</v>
      </c>
      <c r="G18" s="245" t="str">
        <f>VLOOKUP(B18,Startlist!B:H,6,FALSE)</f>
        <v>Carglass Motorsport</v>
      </c>
      <c r="H18" s="266" t="str">
        <f>VLOOKUP(B18,Results!B:P,15,FALSE)</f>
        <v> 1:08.56,6</v>
      </c>
    </row>
    <row r="19" spans="1:8" ht="15" customHeight="1">
      <c r="A19" s="178">
        <f t="shared" si="0"/>
        <v>12</v>
      </c>
      <c r="B19" s="247">
        <v>25</v>
      </c>
      <c r="C19" s="244" t="str">
        <f>VLOOKUP(B19,Startlist!B:F,2,FALSE)</f>
        <v>A6</v>
      </c>
      <c r="D19" s="245" t="str">
        <f>CONCATENATE(VLOOKUP(B19,Startlist!B:H,3,FALSE)," / ",VLOOKUP(B19,Startlist!B:H,4,FALSE))</f>
        <v>Sander Pärn / Ken Järveoja</v>
      </c>
      <c r="E19" s="246" t="str">
        <f>VLOOKUP(B19,Startlist!B:F,5,FALSE)</f>
        <v>EST</v>
      </c>
      <c r="F19" s="245" t="str">
        <f>VLOOKUP(B19,Startlist!B:H,7,FALSE)</f>
        <v>Ford Fiesta R2</v>
      </c>
      <c r="G19" s="245" t="str">
        <f>VLOOKUP(B19,Startlist!B:H,6,FALSE)</f>
        <v>Sander Pärn</v>
      </c>
      <c r="H19" s="266" t="str">
        <f>VLOOKUP(B19,Results!B:P,15,FALSE)</f>
        <v> 1:09.35,0</v>
      </c>
    </row>
    <row r="20" spans="1:8" ht="15" customHeight="1">
      <c r="A20" s="178">
        <f t="shared" si="0"/>
        <v>13</v>
      </c>
      <c r="B20" s="247">
        <v>39</v>
      </c>
      <c r="C20" s="244" t="str">
        <f>VLOOKUP(B20,Startlist!B:F,2,FALSE)</f>
        <v>N4</v>
      </c>
      <c r="D20" s="245" t="str">
        <f>CONCATENATE(VLOOKUP(B20,Startlist!B:H,3,FALSE)," / ",VLOOKUP(B20,Startlist!B:H,4,FALSE))</f>
        <v>Mait Maarend / Mihkel Kapp</v>
      </c>
      <c r="E20" s="246" t="str">
        <f>VLOOKUP(B20,Startlist!B:F,5,FALSE)</f>
        <v>EST</v>
      </c>
      <c r="F20" s="245" t="str">
        <f>VLOOKUP(B20,Startlist!B:H,7,FALSE)</f>
        <v>Mitsubishi Lancer Evo 10</v>
      </c>
      <c r="G20" s="245" t="str">
        <f>VLOOKUP(B20,Startlist!B:H,6,FALSE)</f>
        <v>Harju KEK Ralliklubi</v>
      </c>
      <c r="H20" s="266" t="str">
        <f>VLOOKUP(B20,Results!B:P,15,FALSE)</f>
        <v> 1:11.06,7</v>
      </c>
    </row>
    <row r="21" spans="1:8" ht="15" customHeight="1">
      <c r="A21" s="178">
        <f t="shared" si="0"/>
        <v>14</v>
      </c>
      <c r="B21" s="247">
        <v>33</v>
      </c>
      <c r="C21" s="244" t="str">
        <f>VLOOKUP(B21,Startlist!B:F,2,FALSE)</f>
        <v>A7</v>
      </c>
      <c r="D21" s="245" t="str">
        <f>CONCATENATE(VLOOKUP(B21,Startlist!B:H,3,FALSE)," / ",VLOOKUP(B21,Startlist!B:H,4,FALSE))</f>
        <v>David Sultanjants / Siim Oja</v>
      </c>
      <c r="E21" s="246" t="str">
        <f>VLOOKUP(B21,Startlist!B:F,5,FALSE)</f>
        <v>EST</v>
      </c>
      <c r="F21" s="245" t="str">
        <f>VLOOKUP(B21,Startlist!B:H,7,FALSE)</f>
        <v>Honda Civic Type-R</v>
      </c>
      <c r="G21" s="245" t="str">
        <f>VLOOKUP(B21,Startlist!B:H,6,FALSE)</f>
        <v>G.M.Racing SK</v>
      </c>
      <c r="H21" s="266" t="str">
        <f>VLOOKUP(B21,Results!B:P,15,FALSE)</f>
        <v> 1:11.31,8</v>
      </c>
    </row>
    <row r="22" spans="1:8" ht="15" customHeight="1">
      <c r="A22" s="178">
        <f t="shared" si="0"/>
        <v>15</v>
      </c>
      <c r="B22" s="247">
        <v>57</v>
      </c>
      <c r="C22" s="244" t="str">
        <f>VLOOKUP(B22,Startlist!B:F,2,FALSE)</f>
        <v>A6</v>
      </c>
      <c r="D22" s="245" t="str">
        <f>CONCATENATE(VLOOKUP(B22,Startlist!B:H,3,FALSE)," / ",VLOOKUP(B22,Startlist!B:H,4,FALSE))</f>
        <v>Roland Poom / Taavi Udevald</v>
      </c>
      <c r="E22" s="246" t="str">
        <f>VLOOKUP(B22,Startlist!B:F,5,FALSE)</f>
        <v>EST</v>
      </c>
      <c r="F22" s="245" t="str">
        <f>VLOOKUP(B22,Startlist!B:H,7,FALSE)</f>
        <v>Citroen C2 R2</v>
      </c>
      <c r="G22" s="245" t="str">
        <f>VLOOKUP(B22,Startlist!B:H,6,FALSE)</f>
        <v>M.K.E Motorsport</v>
      </c>
      <c r="H22" s="266" t="str">
        <f>VLOOKUP(B22,Results!B:P,15,FALSE)</f>
        <v> 1:12.08,4</v>
      </c>
    </row>
    <row r="23" spans="1:8" ht="15" customHeight="1">
      <c r="A23" s="178">
        <f t="shared" si="0"/>
        <v>16</v>
      </c>
      <c r="B23" s="247">
        <v>42</v>
      </c>
      <c r="C23" s="244" t="str">
        <f>VLOOKUP(B23,Startlist!B:F,2,FALSE)</f>
        <v>A8</v>
      </c>
      <c r="D23" s="245" t="str">
        <f>CONCATENATE(VLOOKUP(B23,Startlist!B:H,3,FALSE)," / ",VLOOKUP(B23,Startlist!B:H,4,FALSE))</f>
        <v>Vadim Kuznetsov / Roman Kapustin</v>
      </c>
      <c r="E23" s="246" t="str">
        <f>VLOOKUP(B23,Startlist!B:F,5,FALSE)</f>
        <v>RUS</v>
      </c>
      <c r="F23" s="245" t="str">
        <f>VLOOKUP(B23,Startlist!B:H,7,FALSE)</f>
        <v>Subaru Impreza</v>
      </c>
      <c r="G23" s="245" t="str">
        <f>VLOOKUP(B23,Startlist!B:H,6,FALSE)</f>
        <v>ASRT</v>
      </c>
      <c r="H23" s="266" t="str">
        <f>VLOOKUP(B23,Results!B:P,15,FALSE)</f>
        <v> 1:12.13,8</v>
      </c>
    </row>
    <row r="24" spans="1:8" ht="15" customHeight="1">
      <c r="A24" s="178">
        <f t="shared" si="0"/>
        <v>17</v>
      </c>
      <c r="B24" s="247">
        <v>37</v>
      </c>
      <c r="C24" s="244" t="str">
        <f>VLOOKUP(B24,Startlist!B:F,2,FALSE)</f>
        <v>A6</v>
      </c>
      <c r="D24" s="245" t="str">
        <f>CONCATENATE(VLOOKUP(B24,Startlist!B:H,3,FALSE)," / ",VLOOKUP(B24,Startlist!B:H,4,FALSE))</f>
        <v>Guntis Lielkajis / Vilnis Mikelsons</v>
      </c>
      <c r="E24" s="246" t="str">
        <f>VLOOKUP(B24,Startlist!B:F,5,FALSE)</f>
        <v>LAT</v>
      </c>
      <c r="F24" s="245" t="str">
        <f>VLOOKUP(B24,Startlist!B:H,7,FALSE)</f>
        <v>Ford Fiesta R2</v>
      </c>
      <c r="G24" s="245" t="str">
        <f>VLOOKUP(B24,Startlist!B:H,6,FALSE)</f>
        <v>Ciedra Racing</v>
      </c>
      <c r="H24" s="266" t="str">
        <f>VLOOKUP(B24,Results!B:P,15,FALSE)</f>
        <v> 1:12.26,7</v>
      </c>
    </row>
    <row r="25" spans="1:8" ht="15" customHeight="1">
      <c r="A25" s="178">
        <f t="shared" si="0"/>
        <v>18</v>
      </c>
      <c r="B25" s="247">
        <v>43</v>
      </c>
      <c r="C25" s="244" t="str">
        <f>VLOOKUP(B25,Startlist!B:F,2,FALSE)</f>
        <v>A6</v>
      </c>
      <c r="D25" s="245" t="str">
        <f>CONCATENATE(VLOOKUP(B25,Startlist!B:H,3,FALSE)," / ",VLOOKUP(B25,Startlist!B:H,4,FALSE))</f>
        <v>Niko-Pekka Nieminen / Mikael Korhonen</v>
      </c>
      <c r="E25" s="246" t="str">
        <f>VLOOKUP(B25,Startlist!B:F,5,FALSE)</f>
        <v>FIN</v>
      </c>
      <c r="F25" s="245" t="str">
        <f>VLOOKUP(B25,Startlist!B:H,7,FALSE)</f>
        <v>Ford Fiesta R2</v>
      </c>
      <c r="G25" s="245" t="str">
        <f>VLOOKUP(B25,Startlist!B:H,6,FALSE)</f>
        <v>Katap Racing OY</v>
      </c>
      <c r="H25" s="266" t="str">
        <f>VLOOKUP(B25,Results!B:P,15,FALSE)</f>
        <v> 1:13.39,3</v>
      </c>
    </row>
    <row r="26" spans="1:8" ht="15" customHeight="1">
      <c r="A26" s="178">
        <f t="shared" si="0"/>
        <v>19</v>
      </c>
      <c r="B26" s="247">
        <v>35</v>
      </c>
      <c r="C26" s="244" t="str">
        <f>VLOOKUP(B26,Startlist!B:F,2,FALSE)</f>
        <v>N3</v>
      </c>
      <c r="D26" s="245" t="str">
        <f>CONCATENATE(VLOOKUP(B26,Startlist!B:H,3,FALSE)," / ",VLOOKUP(B26,Startlist!B:H,4,FALSE))</f>
        <v>Kevin Kuusik / Carl Terras</v>
      </c>
      <c r="E26" s="246" t="str">
        <f>VLOOKUP(B26,Startlist!B:F,5,FALSE)</f>
        <v>EST</v>
      </c>
      <c r="F26" s="245" t="str">
        <f>VLOOKUP(B26,Startlist!B:H,7,FALSE)</f>
        <v>Renault Clio Ragnotti</v>
      </c>
      <c r="G26" s="245" t="str">
        <f>VLOOKUP(B26,Startlist!B:H,6,FALSE)</f>
        <v>OT Racing</v>
      </c>
      <c r="H26" s="266" t="str">
        <f>VLOOKUP(B26,Results!B:P,15,FALSE)</f>
        <v> 1:14.40,1</v>
      </c>
    </row>
    <row r="27" spans="1:8" ht="15" customHeight="1">
      <c r="A27" s="178">
        <f t="shared" si="0"/>
        <v>20</v>
      </c>
      <c r="B27" s="247">
        <v>60</v>
      </c>
      <c r="C27" s="244" t="str">
        <f>VLOOKUP(B27,Startlist!B:F,2,FALSE)</f>
        <v>E10</v>
      </c>
      <c r="D27" s="245" t="str">
        <f>CONCATENATE(VLOOKUP(B27,Startlist!B:H,3,FALSE)," / ",VLOOKUP(B27,Startlist!B:H,4,FALSE))</f>
        <v>Einar Soe / Tarmo Kaseorg</v>
      </c>
      <c r="E27" s="246" t="str">
        <f>VLOOKUP(B27,Startlist!B:F,5,FALSE)</f>
        <v>EST</v>
      </c>
      <c r="F27" s="245" t="str">
        <f>VLOOKUP(B27,Startlist!B:H,7,FALSE)</f>
        <v>Toyota Starlet</v>
      </c>
      <c r="G27" s="245" t="str">
        <f>VLOOKUP(B27,Startlist!B:H,6,FALSE)</f>
        <v>Sar-Tech Motorsport</v>
      </c>
      <c r="H27" s="266" t="str">
        <f>VLOOKUP(B27,Results!B:P,15,FALSE)</f>
        <v> 1:17.57,2</v>
      </c>
    </row>
    <row r="28" spans="1:8" ht="15" customHeight="1">
      <c r="A28" s="178">
        <f t="shared" si="0"/>
        <v>21</v>
      </c>
      <c r="B28" s="247">
        <v>61</v>
      </c>
      <c r="C28" s="244" t="str">
        <f>VLOOKUP(B28,Startlist!B:F,2,FALSE)</f>
        <v>E9</v>
      </c>
      <c r="D28" s="245" t="str">
        <f>CONCATENATE(VLOOKUP(B28,Startlist!B:H,3,FALSE)," / ",VLOOKUP(B28,Startlist!B:H,4,FALSE))</f>
        <v>Raigo Vilbiks / Silver Siivelt</v>
      </c>
      <c r="E28" s="246" t="str">
        <f>VLOOKUP(B28,Startlist!B:F,5,FALSE)</f>
        <v>EST</v>
      </c>
      <c r="F28" s="245" t="str">
        <f>VLOOKUP(B28,Startlist!B:H,7,FALSE)</f>
        <v>Lada Samara</v>
      </c>
      <c r="G28" s="245" t="str">
        <f>VLOOKUP(B28,Startlist!B:H,6,FALSE)</f>
        <v>AMK Ligur Racing</v>
      </c>
      <c r="H28" s="266" t="str">
        <f>VLOOKUP(B28,Results!B:P,15,FALSE)</f>
        <v> 1:18.26,3</v>
      </c>
    </row>
    <row r="29" spans="1:8" ht="15" customHeight="1">
      <c r="A29" s="178">
        <f t="shared" si="0"/>
        <v>22</v>
      </c>
      <c r="B29" s="247">
        <v>58</v>
      </c>
      <c r="C29" s="244" t="str">
        <f>VLOOKUP(B29,Startlist!B:F,2,FALSE)</f>
        <v>E9</v>
      </c>
      <c r="D29" s="245" t="str">
        <f>CONCATENATE(VLOOKUP(B29,Startlist!B:H,3,FALSE)," / ",VLOOKUP(B29,Startlist!B:H,4,FALSE))</f>
        <v>Karl Jalakas / Rainer Laipaik</v>
      </c>
      <c r="E29" s="246" t="str">
        <f>VLOOKUP(B29,Startlist!B:F,5,FALSE)</f>
        <v>EST</v>
      </c>
      <c r="F29" s="245" t="str">
        <f>VLOOKUP(B29,Startlist!B:H,7,FALSE)</f>
        <v>Lada VFTS</v>
      </c>
      <c r="G29" s="245" t="str">
        <f>VLOOKUP(B29,Startlist!B:H,6,FALSE)</f>
        <v>Sar-Tech Motorsport</v>
      </c>
      <c r="H29" s="266" t="str">
        <f>VLOOKUP(B29,Results!B:P,15,FALSE)</f>
        <v> 1:18.33,2</v>
      </c>
    </row>
    <row r="30" spans="1:8" ht="15" customHeight="1">
      <c r="A30" s="178">
        <f t="shared" si="0"/>
        <v>23</v>
      </c>
      <c r="B30" s="247">
        <v>22</v>
      </c>
      <c r="C30" s="244" t="str">
        <f>VLOOKUP(B30,Startlist!B:F,2,FALSE)</f>
        <v>A6</v>
      </c>
      <c r="D30" s="245" t="str">
        <f>CONCATENATE(VLOOKUP(B30,Startlist!B:H,3,FALSE)," / ",VLOOKUP(B30,Startlist!B:H,4,FALSE))</f>
        <v>Rainer Rohtmets / Rauno Rohtmets</v>
      </c>
      <c r="E30" s="246" t="str">
        <f>VLOOKUP(B30,Startlist!B:F,5,FALSE)</f>
        <v>EST</v>
      </c>
      <c r="F30" s="245" t="str">
        <f>VLOOKUP(B30,Startlist!B:H,7,FALSE)</f>
        <v>Citroen C2 R2 Max</v>
      </c>
      <c r="G30" s="245" t="str">
        <f>VLOOKUP(B30,Startlist!B:H,6,FALSE)</f>
        <v>Printsport</v>
      </c>
      <c r="H30" s="266" t="str">
        <f>VLOOKUP(B30,Results!B:P,15,FALSE)</f>
        <v> 1:21.05,6</v>
      </c>
    </row>
    <row r="31" spans="1:8" ht="15" customHeight="1">
      <c r="A31" s="178">
        <f t="shared" si="0"/>
        <v>24</v>
      </c>
      <c r="B31" s="247">
        <v>11</v>
      </c>
      <c r="C31" s="244" t="str">
        <f>VLOOKUP(B31,Startlist!B:F,2,FALSE)</f>
        <v>N4</v>
      </c>
      <c r="D31" s="245" t="str">
        <f>CONCATENATE(VLOOKUP(B31,Startlist!B:H,3,FALSE)," / ",VLOOKUP(B31,Startlist!B:H,4,FALSE))</f>
        <v>Oliver Ojaperv / Jarno Talve</v>
      </c>
      <c r="E31" s="246" t="str">
        <f>VLOOKUP(B31,Startlist!B:F,5,FALSE)</f>
        <v>EST</v>
      </c>
      <c r="F31" s="245" t="str">
        <f>VLOOKUP(B31,Startlist!B:H,7,FALSE)</f>
        <v>Subaru Impreza</v>
      </c>
      <c r="G31" s="245" t="str">
        <f>VLOOKUP(B31,Startlist!B:H,6,FALSE)</f>
        <v>OK TSK</v>
      </c>
      <c r="H31" s="266" t="str">
        <f>VLOOKUP(B31,Results!B:P,15,FALSE)</f>
        <v> 1:21.24,7</v>
      </c>
    </row>
    <row r="32" spans="1:8" ht="15" customHeight="1">
      <c r="A32" s="178">
        <f t="shared" si="0"/>
        <v>25</v>
      </c>
      <c r="B32" s="247">
        <v>67</v>
      </c>
      <c r="C32" s="244" t="str">
        <f>VLOOKUP(B32,Startlist!B:F,2,FALSE)</f>
        <v>E13</v>
      </c>
      <c r="D32" s="245" t="str">
        <f>CONCATENATE(VLOOKUP(B32,Startlist!B:H,3,FALSE)," / ",VLOOKUP(B32,Startlist!B:H,4,FALSE))</f>
        <v>Kaido Vilu / Andrus Markson</v>
      </c>
      <c r="E32" s="246" t="str">
        <f>VLOOKUP(B32,Startlist!B:F,5,FALSE)</f>
        <v>EST</v>
      </c>
      <c r="F32" s="245" t="str">
        <f>VLOOKUP(B32,Startlist!B:H,7,FALSE)</f>
        <v>Gaz 51</v>
      </c>
      <c r="G32" s="245" t="str">
        <f>VLOOKUP(B32,Startlist!B:H,6,FALSE)</f>
        <v>GAZ Ralliklubi</v>
      </c>
      <c r="H32" s="266" t="str">
        <f>VLOOKUP(B32,Results!B:P,15,FALSE)</f>
        <v> 1:35.32,7</v>
      </c>
    </row>
    <row r="33" spans="1:8" ht="15" customHeight="1">
      <c r="A33" s="178"/>
      <c r="B33" s="247">
        <v>3</v>
      </c>
      <c r="C33" s="244" t="str">
        <f>VLOOKUP(B33,Startlist!B:F,2,FALSE)</f>
        <v>N4</v>
      </c>
      <c r="D33" s="245" t="str">
        <f>CONCATENATE(VLOOKUP(B33,Startlist!B:H,3,FALSE)," / ",VLOOKUP(B33,Startlist!B:H,4,FALSE))</f>
        <v>Alexey Lukyanuk / Alexey Arnautov</v>
      </c>
      <c r="E33" s="246" t="str">
        <f>VLOOKUP(B33,Startlist!B:F,5,FALSE)</f>
        <v>RUS</v>
      </c>
      <c r="F33" s="245" t="str">
        <f>VLOOKUP(B33,Startlist!B:H,7,FALSE)</f>
        <v>Mitsubishi Lancer Evo 10</v>
      </c>
      <c r="G33" s="245" t="str">
        <f>VLOOKUP(B33,Startlist!B:H,6,FALSE)</f>
        <v>ASRT</v>
      </c>
      <c r="H33" s="269" t="s">
        <v>1598</v>
      </c>
    </row>
    <row r="34" spans="1:8" ht="15" customHeight="1">
      <c r="A34" s="178"/>
      <c r="B34" s="247">
        <v>7</v>
      </c>
      <c r="C34" s="244" t="str">
        <f>VLOOKUP(B34,Startlist!B:F,2,FALSE)</f>
        <v>N4</v>
      </c>
      <c r="D34" s="245" t="str">
        <f>CONCATENATE(VLOOKUP(B34,Startlist!B:H,3,FALSE)," / ",VLOOKUP(B34,Startlist!B:H,4,FALSE))</f>
        <v>Egon Kaur / Erik Lepikson</v>
      </c>
      <c r="E34" s="246" t="str">
        <f>VLOOKUP(B34,Startlist!B:F,5,FALSE)</f>
        <v>EST</v>
      </c>
      <c r="F34" s="245" t="str">
        <f>VLOOKUP(B34,Startlist!B:H,7,FALSE)</f>
        <v>Mitsubishi Lancer Evo 10</v>
      </c>
      <c r="G34" s="245" t="str">
        <f>VLOOKUP(B34,Startlist!B:H,6,FALSE)</f>
        <v>Carglass Motorsport</v>
      </c>
      <c r="H34" s="269" t="s">
        <v>1598</v>
      </c>
    </row>
    <row r="35" spans="1:8" ht="15" customHeight="1">
      <c r="A35" s="178"/>
      <c r="B35" s="247">
        <v>9</v>
      </c>
      <c r="C35" s="244" t="str">
        <f>VLOOKUP(B35,Startlist!B:F,2,FALSE)</f>
        <v>N4</v>
      </c>
      <c r="D35" s="245" t="str">
        <f>CONCATENATE(VLOOKUP(B35,Startlist!B:H,3,FALSE)," / ",VLOOKUP(B35,Startlist!B:H,4,FALSE))</f>
        <v>Roland Murakas / Kalle Adler</v>
      </c>
      <c r="E35" s="246" t="str">
        <f>VLOOKUP(B35,Startlist!B:F,5,FALSE)</f>
        <v>EST</v>
      </c>
      <c r="F35" s="245" t="str">
        <f>VLOOKUP(B35,Startlist!B:H,7,FALSE)</f>
        <v>Mitsubishi Lancer Evo 10</v>
      </c>
      <c r="G35" s="245" t="str">
        <f>VLOOKUP(B35,Startlist!B:H,6,FALSE)</f>
        <v>Prorehv Rally Team</v>
      </c>
      <c r="H35" s="269" t="s">
        <v>1598</v>
      </c>
    </row>
    <row r="36" spans="1:8" ht="15" customHeight="1">
      <c r="A36" s="178"/>
      <c r="B36" s="247">
        <v>14</v>
      </c>
      <c r="C36" s="244" t="str">
        <f>VLOOKUP(B36,Startlist!B:F,2,FALSE)</f>
        <v>A8</v>
      </c>
      <c r="D36" s="245" t="str">
        <f>CONCATENATE(VLOOKUP(B36,Startlist!B:H,3,FALSE)," / ",VLOOKUP(B36,Startlist!B:H,4,FALSE))</f>
        <v>Henri Raide / Raul Kulgevee</v>
      </c>
      <c r="E36" s="246" t="str">
        <f>VLOOKUP(B36,Startlist!B:F,5,FALSE)</f>
        <v>EST</v>
      </c>
      <c r="F36" s="245" t="str">
        <f>VLOOKUP(B36,Startlist!B:H,7,FALSE)</f>
        <v>Mitsubishi Lancer Evo 7</v>
      </c>
      <c r="G36" s="245" t="str">
        <f>VLOOKUP(B36,Startlist!B:H,6,FALSE)</f>
        <v>OK TSK</v>
      </c>
      <c r="H36" s="269" t="s">
        <v>1598</v>
      </c>
    </row>
    <row r="37" spans="1:8" ht="15" customHeight="1">
      <c r="A37" s="178"/>
      <c r="B37" s="247">
        <v>18</v>
      </c>
      <c r="C37" s="244" t="str">
        <f>VLOOKUP(B37,Startlist!B:F,2,FALSE)</f>
        <v>N3</v>
      </c>
      <c r="D37" s="245" t="str">
        <f>CONCATENATE(VLOOKUP(B37,Startlist!B:H,3,FALSE)," / ",VLOOKUP(B37,Startlist!B:H,4,FALSE))</f>
        <v>Sander Siniorg / Annika Arnek</v>
      </c>
      <c r="E37" s="246" t="str">
        <f>VLOOKUP(B37,Startlist!B:F,5,FALSE)</f>
        <v>EST</v>
      </c>
      <c r="F37" s="245" t="str">
        <f>VLOOKUP(B37,Startlist!B:H,7,FALSE)</f>
        <v>Honda Civic Type-R</v>
      </c>
      <c r="G37" s="245" t="str">
        <f>VLOOKUP(B37,Startlist!B:H,6,FALSE)</f>
        <v>Prorehv Rally Team</v>
      </c>
      <c r="H37" s="269" t="s">
        <v>1598</v>
      </c>
    </row>
    <row r="38" spans="1:8" ht="15" customHeight="1">
      <c r="A38" s="178"/>
      <c r="B38" s="247">
        <v>23</v>
      </c>
      <c r="C38" s="244" t="str">
        <f>VLOOKUP(B38,Startlist!B:F,2,FALSE)</f>
        <v>E11</v>
      </c>
      <c r="D38" s="245" t="str">
        <f>CONCATENATE(VLOOKUP(B38,Startlist!B:H,3,FALSE)," / ",VLOOKUP(B38,Startlist!B:H,4,FALSE))</f>
        <v>Einar Laipaik / Siimo Suvemaa</v>
      </c>
      <c r="E38" s="246" t="str">
        <f>VLOOKUP(B38,Startlist!B:F,5,FALSE)</f>
        <v>EST</v>
      </c>
      <c r="F38" s="245" t="str">
        <f>VLOOKUP(B38,Startlist!B:H,7,FALSE)</f>
        <v>BMW M3</v>
      </c>
      <c r="G38" s="245" t="str">
        <f>VLOOKUP(B38,Startlist!B:H,6,FALSE)</f>
        <v>LaitseRallyPark</v>
      </c>
      <c r="H38" s="269" t="s">
        <v>1598</v>
      </c>
    </row>
    <row r="39" spans="1:8" ht="15" customHeight="1">
      <c r="A39" s="178"/>
      <c r="B39" s="247">
        <v>26</v>
      </c>
      <c r="C39" s="244" t="str">
        <f>VLOOKUP(B39,Startlist!B:F,2,FALSE)</f>
        <v>A6</v>
      </c>
      <c r="D39" s="245" t="str">
        <f>CONCATENATE(VLOOKUP(B39,Startlist!B:H,3,FALSE)," / ",VLOOKUP(B39,Startlist!B:H,4,FALSE))</f>
        <v>Rasmus Uustulnd / Imre Kuusk</v>
      </c>
      <c r="E39" s="246" t="str">
        <f>VLOOKUP(B39,Startlist!B:F,5,FALSE)</f>
        <v>EST</v>
      </c>
      <c r="F39" s="245" t="str">
        <f>VLOOKUP(B39,Startlist!B:H,7,FALSE)</f>
        <v>Ford Fiesta R2</v>
      </c>
      <c r="G39" s="245" t="str">
        <f>VLOOKUP(B39,Startlist!B:H,6,FALSE)</f>
        <v>OT Racing</v>
      </c>
      <c r="H39" s="269" t="s">
        <v>1598</v>
      </c>
    </row>
    <row r="40" spans="1:8" ht="15" customHeight="1">
      <c r="A40" s="178"/>
      <c r="B40" s="247">
        <v>28</v>
      </c>
      <c r="C40" s="244" t="str">
        <f>VLOOKUP(B40,Startlist!B:F,2,FALSE)</f>
        <v>E11</v>
      </c>
      <c r="D40" s="245" t="str">
        <f>CONCATENATE(VLOOKUP(B40,Startlist!B:H,3,FALSE)," / ",VLOOKUP(B40,Startlist!B:H,4,FALSE))</f>
        <v>Andrus Vahi / Alo Ivask</v>
      </c>
      <c r="E40" s="246" t="str">
        <f>VLOOKUP(B40,Startlist!B:F,5,FALSE)</f>
        <v>EST</v>
      </c>
      <c r="F40" s="245" t="str">
        <f>VLOOKUP(B40,Startlist!B:H,7,FALSE)</f>
        <v>BMW M3</v>
      </c>
      <c r="G40" s="245" t="str">
        <f>VLOOKUP(B40,Startlist!B:H,6,FALSE)</f>
        <v>ECOM Motorsport</v>
      </c>
      <c r="H40" s="269" t="s">
        <v>1598</v>
      </c>
    </row>
    <row r="41" spans="1:8" ht="15" customHeight="1">
      <c r="A41" s="178"/>
      <c r="B41" s="247">
        <v>29</v>
      </c>
      <c r="C41" s="244" t="str">
        <f>VLOOKUP(B41,Startlist!B:F,2,FALSE)</f>
        <v>E10</v>
      </c>
      <c r="D41" s="245" t="str">
        <f>CONCATENATE(VLOOKUP(B41,Startlist!B:H,3,FALSE)," / ",VLOOKUP(B41,Startlist!B:H,4,FALSE))</f>
        <v>Lembit Soe / Ahto Pihlas</v>
      </c>
      <c r="E41" s="246" t="str">
        <f>VLOOKUP(B41,Startlist!B:F,5,FALSE)</f>
        <v>EST</v>
      </c>
      <c r="F41" s="245" t="str">
        <f>VLOOKUP(B41,Startlist!B:H,7,FALSE)</f>
        <v>Toyota Starlet</v>
      </c>
      <c r="G41" s="245" t="str">
        <f>VLOOKUP(B41,Startlist!B:H,6,FALSE)</f>
        <v>Sar-Tech Motorsport</v>
      </c>
      <c r="H41" s="269" t="s">
        <v>1598</v>
      </c>
    </row>
    <row r="42" spans="1:8" ht="15" customHeight="1">
      <c r="A42" s="178"/>
      <c r="B42" s="247">
        <v>31</v>
      </c>
      <c r="C42" s="244" t="str">
        <f>VLOOKUP(B42,Startlist!B:F,2,FALSE)</f>
        <v>N3</v>
      </c>
      <c r="D42" s="245" t="str">
        <f>CONCATENATE(VLOOKUP(B42,Startlist!B:H,3,FALSE)," / ",VLOOKUP(B42,Startlist!B:H,4,FALSE))</f>
        <v>Kristo Subi / Teele Sepp</v>
      </c>
      <c r="E42" s="246" t="str">
        <f>VLOOKUP(B42,Startlist!B:F,5,FALSE)</f>
        <v>EST</v>
      </c>
      <c r="F42" s="245" t="str">
        <f>VLOOKUP(B42,Startlist!B:H,7,FALSE)</f>
        <v>Honda Civic Type-R</v>
      </c>
      <c r="G42" s="245" t="str">
        <f>VLOOKUP(B42,Startlist!B:H,6,FALSE)</f>
        <v>ECOM Motorsport</v>
      </c>
      <c r="H42" s="269" t="s">
        <v>1598</v>
      </c>
    </row>
    <row r="43" spans="1:8" ht="15" customHeight="1">
      <c r="A43" s="178"/>
      <c r="B43" s="247">
        <v>32</v>
      </c>
      <c r="C43" s="244" t="str">
        <f>VLOOKUP(B43,Startlist!B:F,2,FALSE)</f>
        <v>E11</v>
      </c>
      <c r="D43" s="245" t="str">
        <f>CONCATENATE(VLOOKUP(B43,Startlist!B:H,3,FALSE)," / ",VLOOKUP(B43,Startlist!B:H,4,FALSE))</f>
        <v>Toomas Vask / Alar Tatrik</v>
      </c>
      <c r="E43" s="246" t="str">
        <f>VLOOKUP(B43,Startlist!B:F,5,FALSE)</f>
        <v>EST</v>
      </c>
      <c r="F43" s="245" t="str">
        <f>VLOOKUP(B43,Startlist!B:H,7,FALSE)</f>
        <v>BMW M3</v>
      </c>
      <c r="G43" s="245" t="str">
        <f>VLOOKUP(B43,Startlist!B:H,6,FALSE)</f>
        <v>LaitseRallyPark</v>
      </c>
      <c r="H43" s="269" t="s">
        <v>1598</v>
      </c>
    </row>
    <row r="44" spans="1:8" ht="15" customHeight="1">
      <c r="A44" s="178"/>
      <c r="B44" s="247">
        <v>34</v>
      </c>
      <c r="C44" s="244" t="str">
        <f>VLOOKUP(B44,Startlist!B:F,2,FALSE)</f>
        <v>N3</v>
      </c>
      <c r="D44" s="245" t="str">
        <f>CONCATENATE(VLOOKUP(B44,Startlist!B:H,3,FALSE)," / ",VLOOKUP(B44,Startlist!B:H,4,FALSE))</f>
        <v>Ivar Rühka / Priit Hain</v>
      </c>
      <c r="E44" s="246" t="str">
        <f>VLOOKUP(B44,Startlist!B:F,5,FALSE)</f>
        <v>EST</v>
      </c>
      <c r="F44" s="245" t="str">
        <f>VLOOKUP(B44,Startlist!B:H,7,FALSE)</f>
        <v>Renault Clio</v>
      </c>
      <c r="G44" s="245" t="str">
        <f>VLOOKUP(B44,Startlist!B:H,6,FALSE)</f>
        <v>OK TSK</v>
      </c>
      <c r="H44" s="269" t="s">
        <v>1598</v>
      </c>
    </row>
    <row r="45" spans="1:8" ht="15" customHeight="1">
      <c r="A45" s="178"/>
      <c r="B45" s="247">
        <v>38</v>
      </c>
      <c r="C45" s="244" t="str">
        <f>VLOOKUP(B45,Startlist!B:F,2,FALSE)</f>
        <v>E10</v>
      </c>
      <c r="D45" s="245" t="str">
        <f>CONCATENATE(VLOOKUP(B45,Startlist!B:H,3,FALSE)," / ",VLOOKUP(B45,Startlist!B:H,4,FALSE))</f>
        <v>Taavo Tigane / Eero Viljus</v>
      </c>
      <c r="E45" s="246" t="str">
        <f>VLOOKUP(B45,Startlist!B:F,5,FALSE)</f>
        <v>EST</v>
      </c>
      <c r="F45" s="245" t="str">
        <f>VLOOKUP(B45,Startlist!B:H,7,FALSE)</f>
        <v>Nissan Sunny</v>
      </c>
      <c r="G45" s="245" t="str">
        <f>VLOOKUP(B45,Startlist!B:H,6,FALSE)</f>
        <v>RS Racing Team</v>
      </c>
      <c r="H45" s="269" t="s">
        <v>1598</v>
      </c>
    </row>
    <row r="46" spans="1:8" ht="15" customHeight="1">
      <c r="A46" s="178"/>
      <c r="B46" s="247">
        <v>45</v>
      </c>
      <c r="C46" s="244" t="str">
        <f>VLOOKUP(B46,Startlist!B:F,2,FALSE)</f>
        <v>E10</v>
      </c>
      <c r="D46" s="245" t="str">
        <f>CONCATENATE(VLOOKUP(B46,Startlist!B:H,3,FALSE)," / ",VLOOKUP(B46,Startlist!B:H,4,FALSE))</f>
        <v>Kristjan Sinik / Rudolf Rohusaar</v>
      </c>
      <c r="E46" s="246" t="str">
        <f>VLOOKUP(B46,Startlist!B:F,5,FALSE)</f>
        <v>EST</v>
      </c>
      <c r="F46" s="245" t="str">
        <f>VLOOKUP(B46,Startlist!B:H,7,FALSE)</f>
        <v>Nissan Sunny</v>
      </c>
      <c r="G46" s="245" t="str">
        <f>VLOOKUP(B46,Startlist!B:H,6,FALSE)</f>
        <v>Prorex Racing</v>
      </c>
      <c r="H46" s="269" t="s">
        <v>1598</v>
      </c>
    </row>
    <row r="47" spans="1:8" ht="15" customHeight="1">
      <c r="A47" s="178"/>
      <c r="B47" s="247">
        <v>47</v>
      </c>
      <c r="C47" s="244" t="str">
        <f>VLOOKUP(B47,Startlist!B:F,2,FALSE)</f>
        <v>E10</v>
      </c>
      <c r="D47" s="245" t="str">
        <f>CONCATENATE(VLOOKUP(B47,Startlist!B:H,3,FALSE)," / ",VLOOKUP(B47,Startlist!B:H,4,FALSE))</f>
        <v>Rando Turja / Ain Sepp</v>
      </c>
      <c r="E47" s="246" t="str">
        <f>VLOOKUP(B47,Startlist!B:F,5,FALSE)</f>
        <v>EST</v>
      </c>
      <c r="F47" s="245" t="str">
        <f>VLOOKUP(B47,Startlist!B:H,7,FALSE)</f>
        <v>Lada VFTS</v>
      </c>
      <c r="G47" s="245" t="str">
        <f>VLOOKUP(B47,Startlist!B:H,6,FALSE)</f>
        <v>Sar-Tech Motorsport</v>
      </c>
      <c r="H47" s="269" t="s">
        <v>1598</v>
      </c>
    </row>
    <row r="48" spans="1:8" ht="15" customHeight="1">
      <c r="A48" s="178"/>
      <c r="B48" s="247">
        <v>48</v>
      </c>
      <c r="C48" s="244" t="str">
        <f>VLOOKUP(B48,Startlist!B:F,2,FALSE)</f>
        <v>E11</v>
      </c>
      <c r="D48" s="245" t="str">
        <f>CONCATENATE(VLOOKUP(B48,Startlist!B:H,3,FALSE)," / ",VLOOKUP(B48,Startlist!B:H,4,FALSE))</f>
        <v>Dmitry Nikonchuk / Alexander Potesov</v>
      </c>
      <c r="E48" s="246" t="str">
        <f>VLOOKUP(B48,Startlist!B:F,5,FALSE)</f>
        <v>RUS</v>
      </c>
      <c r="F48" s="245" t="str">
        <f>VLOOKUP(B48,Startlist!B:H,7,FALSE)</f>
        <v>BMW M3</v>
      </c>
      <c r="G48" s="245" t="str">
        <f>VLOOKUP(B48,Startlist!B:H,6,FALSE)</f>
        <v>ART Rally</v>
      </c>
      <c r="H48" s="269" t="s">
        <v>1598</v>
      </c>
    </row>
    <row r="49" spans="1:8" ht="15" customHeight="1">
      <c r="A49" s="178"/>
      <c r="B49" s="247">
        <v>50</v>
      </c>
      <c r="C49" s="244" t="str">
        <f>VLOOKUP(B49,Startlist!B:F,2,FALSE)</f>
        <v>A6</v>
      </c>
      <c r="D49" s="245" t="str">
        <f>CONCATENATE(VLOOKUP(B49,Startlist!B:H,3,FALSE)," / ",VLOOKUP(B49,Startlist!B:H,4,FALSE))</f>
        <v>Kenneth Sepp / Raul Markus</v>
      </c>
      <c r="E49" s="246" t="str">
        <f>VLOOKUP(B49,Startlist!B:F,5,FALSE)</f>
        <v>EST</v>
      </c>
      <c r="F49" s="245" t="str">
        <f>VLOOKUP(B49,Startlist!B:H,7,FALSE)</f>
        <v>Citroen C2 R2</v>
      </c>
      <c r="G49" s="245" t="str">
        <f>VLOOKUP(B49,Startlist!B:H,6,FALSE)</f>
        <v>Sar-Tech Motorsport</v>
      </c>
      <c r="H49" s="269" t="s">
        <v>1598</v>
      </c>
    </row>
    <row r="50" spans="1:8" ht="15" customHeight="1">
      <c r="A50" s="178"/>
      <c r="B50" s="247">
        <v>51</v>
      </c>
      <c r="C50" s="244" t="str">
        <f>VLOOKUP(B50,Startlist!B:F,2,FALSE)</f>
        <v>N3</v>
      </c>
      <c r="D50" s="245" t="str">
        <f>CONCATENATE(VLOOKUP(B50,Startlist!B:H,3,FALSE)," / ",VLOOKUP(B50,Startlist!B:H,4,FALSE))</f>
        <v>Henry Asi / Taaniel Tigas</v>
      </c>
      <c r="E50" s="246" t="str">
        <f>VLOOKUP(B50,Startlist!B:F,5,FALSE)</f>
        <v>EST</v>
      </c>
      <c r="F50" s="245" t="str">
        <f>VLOOKUP(B50,Startlist!B:H,7,FALSE)</f>
        <v>Honda Civic Type-R</v>
      </c>
      <c r="G50" s="245" t="str">
        <f>VLOOKUP(B50,Startlist!B:H,6,FALSE)</f>
        <v>ECOM Motorsport</v>
      </c>
      <c r="H50" s="269" t="s">
        <v>1598</v>
      </c>
    </row>
    <row r="51" spans="1:8" ht="15" customHeight="1">
      <c r="A51" s="178"/>
      <c r="B51" s="247">
        <v>54</v>
      </c>
      <c r="C51" s="244" t="str">
        <f>VLOOKUP(B51,Startlist!B:F,2,FALSE)</f>
        <v>E10</v>
      </c>
      <c r="D51" s="245" t="str">
        <f>CONCATENATE(VLOOKUP(B51,Startlist!B:H,3,FALSE)," / ",VLOOKUP(B51,Startlist!B:H,4,FALSE))</f>
        <v>Ott Mesikäpp / Alvar Kuutok</v>
      </c>
      <c r="E51" s="246" t="str">
        <f>VLOOKUP(B51,Startlist!B:F,5,FALSE)</f>
        <v>EST</v>
      </c>
      <c r="F51" s="245" t="str">
        <f>VLOOKUP(B51,Startlist!B:H,7,FALSE)</f>
        <v>Lada VFTS</v>
      </c>
      <c r="G51" s="245" t="str">
        <f>VLOOKUP(B51,Startlist!B:H,6,FALSE)</f>
        <v>LaitseRallyPark</v>
      </c>
      <c r="H51" s="269" t="s">
        <v>1598</v>
      </c>
    </row>
    <row r="52" spans="1:8" ht="15" customHeight="1">
      <c r="A52" s="178"/>
      <c r="B52" s="247">
        <v>55</v>
      </c>
      <c r="C52" s="244" t="str">
        <f>VLOOKUP(B52,Startlist!B:F,2,FALSE)</f>
        <v>E11</v>
      </c>
      <c r="D52" s="245" t="str">
        <f>CONCATENATE(VLOOKUP(B52,Startlist!B:H,3,FALSE)," / ",VLOOKUP(B52,Startlist!B:H,4,FALSE))</f>
        <v>Madis Vanaselja / Jaanus Hōbemägi</v>
      </c>
      <c r="E52" s="246" t="str">
        <f>VLOOKUP(B52,Startlist!B:F,5,FALSE)</f>
        <v>EST</v>
      </c>
      <c r="F52" s="245" t="str">
        <f>VLOOKUP(B52,Startlist!B:H,7,FALSE)</f>
        <v>BMW 320</v>
      </c>
      <c r="G52" s="245" t="str">
        <f>VLOOKUP(B52,Startlist!B:H,6,FALSE)</f>
        <v>LaitseRallyPark</v>
      </c>
      <c r="H52" s="269" t="s">
        <v>1598</v>
      </c>
    </row>
    <row r="53" spans="1:8" ht="15" customHeight="1">
      <c r="A53" s="178"/>
      <c r="B53" s="247">
        <v>56</v>
      </c>
      <c r="C53" s="244" t="str">
        <f>VLOOKUP(B53,Startlist!B:F,2,FALSE)</f>
        <v>E11</v>
      </c>
      <c r="D53" s="245" t="str">
        <f>CONCATENATE(VLOOKUP(B53,Startlist!B:H,3,FALSE)," / ",VLOOKUP(B53,Startlist!B:H,4,FALSE))</f>
        <v>Vallo Nuuter / Eero Kikerpill</v>
      </c>
      <c r="E53" s="246" t="str">
        <f>VLOOKUP(B53,Startlist!B:F,5,FALSE)</f>
        <v>EST</v>
      </c>
      <c r="F53" s="245" t="str">
        <f>VLOOKUP(B53,Startlist!B:H,7,FALSE)</f>
        <v>BMW M3</v>
      </c>
      <c r="G53" s="245" t="str">
        <f>VLOOKUP(B53,Startlist!B:H,6,FALSE)</f>
        <v>LaitseRallyPark</v>
      </c>
      <c r="H53" s="269" t="s">
        <v>1598</v>
      </c>
    </row>
    <row r="54" spans="1:8" ht="15" customHeight="1">
      <c r="A54" s="178"/>
      <c r="B54" s="247">
        <v>62</v>
      </c>
      <c r="C54" s="244" t="str">
        <f>VLOOKUP(B54,Startlist!B:F,2,FALSE)</f>
        <v>E9</v>
      </c>
      <c r="D54" s="245" t="str">
        <f>CONCATENATE(VLOOKUP(B54,Startlist!B:H,3,FALSE)," / ",VLOOKUP(B54,Startlist!B:H,4,FALSE))</f>
        <v>Henri Franke / Alain Sivous</v>
      </c>
      <c r="E54" s="246" t="str">
        <f>VLOOKUP(B54,Startlist!B:F,5,FALSE)</f>
        <v>EST</v>
      </c>
      <c r="F54" s="245" t="str">
        <f>VLOOKUP(B54,Startlist!B:H,7,FALSE)</f>
        <v>Suzuki Baleno</v>
      </c>
      <c r="G54" s="245" t="str">
        <f>VLOOKUP(B54,Startlist!B:H,6,FALSE)</f>
        <v>ECOM Motorsport</v>
      </c>
      <c r="H54" s="269" t="s">
        <v>1598</v>
      </c>
    </row>
    <row r="55" spans="1:8" ht="15" customHeight="1">
      <c r="A55" s="178"/>
      <c r="B55" s="247">
        <v>63</v>
      </c>
      <c r="C55" s="244" t="str">
        <f>VLOOKUP(B55,Startlist!B:F,2,FALSE)</f>
        <v>E9</v>
      </c>
      <c r="D55" s="245" t="str">
        <f>CONCATENATE(VLOOKUP(B55,Startlist!B:H,3,FALSE)," / ",VLOOKUP(B55,Startlist!B:H,4,FALSE))</f>
        <v>Kristian Pints / Mati Otsing</v>
      </c>
      <c r="E55" s="246" t="str">
        <f>VLOOKUP(B55,Startlist!B:F,5,FALSE)</f>
        <v>EST</v>
      </c>
      <c r="F55" s="245" t="str">
        <f>VLOOKUP(B55,Startlist!B:H,7,FALSE)</f>
        <v>Lada VFTS</v>
      </c>
      <c r="G55" s="245" t="str">
        <f>VLOOKUP(B55,Startlist!B:H,6,FALSE)</f>
        <v>Sar-Tech Motorsport</v>
      </c>
      <c r="H55" s="269" t="s">
        <v>1598</v>
      </c>
    </row>
    <row r="56" spans="1:8" ht="15" customHeight="1">
      <c r="A56" s="178"/>
      <c r="B56" s="247">
        <v>64</v>
      </c>
      <c r="C56" s="244" t="str">
        <f>VLOOKUP(B56,Startlist!B:F,2,FALSE)</f>
        <v>E9</v>
      </c>
      <c r="D56" s="245" t="str">
        <f>CONCATENATE(VLOOKUP(B56,Startlist!B:H,3,FALSE)," / ",VLOOKUP(B56,Startlist!B:H,4,FALSE))</f>
        <v>Janek Jelle / Vaido Tali</v>
      </c>
      <c r="E56" s="246" t="str">
        <f>VLOOKUP(B56,Startlist!B:F,5,FALSE)</f>
        <v>EST</v>
      </c>
      <c r="F56" s="245" t="str">
        <f>VLOOKUP(B56,Startlist!B:H,7,FALSE)</f>
        <v>Lada 2105</v>
      </c>
      <c r="G56" s="245" t="str">
        <f>VLOOKUP(B56,Startlist!B:H,6,FALSE)</f>
        <v>Tamsalu AMK</v>
      </c>
      <c r="H56" s="269" t="s">
        <v>1598</v>
      </c>
    </row>
    <row r="57" spans="1:8" ht="15" customHeight="1">
      <c r="A57" s="178"/>
      <c r="B57" s="247">
        <v>65</v>
      </c>
      <c r="C57" s="244" t="str">
        <f>VLOOKUP(B57,Startlist!B:F,2,FALSE)</f>
        <v>E9</v>
      </c>
      <c r="D57" s="245" t="str">
        <f>CONCATENATE(VLOOKUP(B57,Startlist!B:H,3,FALSE)," / ",VLOOKUP(B57,Startlist!B:H,4,FALSE))</f>
        <v>Janar Tänak / Henri Rump</v>
      </c>
      <c r="E57" s="246" t="str">
        <f>VLOOKUP(B57,Startlist!B:F,5,FALSE)</f>
        <v>EST</v>
      </c>
      <c r="F57" s="245" t="str">
        <f>VLOOKUP(B57,Startlist!B:H,7,FALSE)</f>
        <v>Lada 2105</v>
      </c>
      <c r="G57" s="245" t="str">
        <f>VLOOKUP(B57,Startlist!B:H,6,FALSE)</f>
        <v>OT Racing</v>
      </c>
      <c r="H57" s="269" t="s">
        <v>1598</v>
      </c>
    </row>
    <row r="58" spans="1:8" ht="15" customHeight="1">
      <c r="A58" s="178"/>
      <c r="B58" s="247">
        <v>66</v>
      </c>
      <c r="C58" s="244" t="str">
        <f>VLOOKUP(B58,Startlist!B:F,2,FALSE)</f>
        <v>E13</v>
      </c>
      <c r="D58" s="245" t="str">
        <f>CONCATENATE(VLOOKUP(B58,Startlist!B:H,3,FALSE)," / ",VLOOKUP(B58,Startlist!B:H,4,FALSE))</f>
        <v>Kristo Laadre / Priit Pilden</v>
      </c>
      <c r="E58" s="246" t="str">
        <f>VLOOKUP(B58,Startlist!B:F,5,FALSE)</f>
        <v>EST</v>
      </c>
      <c r="F58" s="245" t="str">
        <f>VLOOKUP(B58,Startlist!B:H,7,FALSE)</f>
        <v>Gaz 51</v>
      </c>
      <c r="G58" s="245" t="str">
        <f>VLOOKUP(B58,Startlist!B:H,6,FALSE)</f>
        <v>GAZ Ralliklubi</v>
      </c>
      <c r="H58" s="269" t="s">
        <v>1598</v>
      </c>
    </row>
    <row r="59" spans="1:8" ht="15" customHeight="1">
      <c r="A59" s="178"/>
      <c r="B59" s="247">
        <v>68</v>
      </c>
      <c r="C59" s="244" t="str">
        <f>VLOOKUP(B59,Startlist!B:F,2,FALSE)</f>
        <v>E10</v>
      </c>
      <c r="D59" s="245" t="str">
        <f>CONCATENATE(VLOOKUP(B59,Startlist!B:H,3,FALSE)," / ",VLOOKUP(B59,Startlist!B:H,4,FALSE))</f>
        <v>Karl Tarrend / Martin Meltsov</v>
      </c>
      <c r="E59" s="246" t="str">
        <f>VLOOKUP(B59,Startlist!B:F,5,FALSE)</f>
        <v>EST</v>
      </c>
      <c r="F59" s="245" t="str">
        <f>VLOOKUP(B59,Startlist!B:H,7,FALSE)</f>
        <v>Renault Clio</v>
      </c>
      <c r="G59" s="245" t="str">
        <f>VLOOKUP(B59,Startlist!B:H,6,FALSE)</f>
        <v>G.M.Racing SK</v>
      </c>
      <c r="H59" s="269" t="s">
        <v>1598</v>
      </c>
    </row>
    <row r="60" spans="1:8" ht="12.75">
      <c r="A60" s="140"/>
      <c r="B60" s="140"/>
      <c r="C60" s="140"/>
      <c r="D60" s="140"/>
      <c r="E60" s="140"/>
      <c r="F60" s="140"/>
      <c r="G60" s="140"/>
      <c r="H60" s="152"/>
    </row>
    <row r="61" spans="1:8" ht="12.75">
      <c r="A61" s="140"/>
      <c r="B61" s="140"/>
      <c r="C61" s="140"/>
      <c r="D61" s="140"/>
      <c r="E61" s="140"/>
      <c r="F61" s="140"/>
      <c r="G61" s="140"/>
      <c r="H61" s="152"/>
    </row>
    <row r="62" spans="1:8" ht="12.75">
      <c r="A62" s="140"/>
      <c r="B62" s="140"/>
      <c r="C62" s="140"/>
      <c r="D62" s="140"/>
      <c r="E62" s="140"/>
      <c r="F62" s="140"/>
      <c r="G62" s="140"/>
      <c r="H62" s="152"/>
    </row>
    <row r="63" spans="1:8" ht="12.75">
      <c r="A63" s="140"/>
      <c r="B63" s="140"/>
      <c r="C63" s="140"/>
      <c r="D63" s="140"/>
      <c r="E63" s="140"/>
      <c r="F63" s="140"/>
      <c r="G63" s="140"/>
      <c r="H63" s="152"/>
    </row>
    <row r="64" spans="1:8" ht="12.75">
      <c r="A64" s="140"/>
      <c r="B64" s="140"/>
      <c r="C64" s="140"/>
      <c r="D64" s="140"/>
      <c r="E64" s="140"/>
      <c r="F64" s="140"/>
      <c r="G64" s="140"/>
      <c r="H64" s="152"/>
    </row>
    <row r="65" spans="1:8" ht="12.75">
      <c r="A65" s="140"/>
      <c r="B65" s="140"/>
      <c r="C65" s="140"/>
      <c r="D65" s="140"/>
      <c r="E65" s="140"/>
      <c r="F65" s="140"/>
      <c r="G65" s="140"/>
      <c r="H65" s="152"/>
    </row>
    <row r="66" spans="1:8" ht="12.75">
      <c r="A66" s="140"/>
      <c r="B66" s="140"/>
      <c r="C66" s="140"/>
      <c r="D66" s="140"/>
      <c r="E66" s="140"/>
      <c r="F66" s="140"/>
      <c r="G66" s="140"/>
      <c r="H66" s="152"/>
    </row>
    <row r="67" spans="1:8" ht="12.75">
      <c r="A67" s="140"/>
      <c r="B67" s="140"/>
      <c r="C67" s="140"/>
      <c r="D67" s="140"/>
      <c r="E67" s="140"/>
      <c r="F67" s="140"/>
      <c r="G67" s="140"/>
      <c r="H67" s="152"/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I57"/>
  <sheetViews>
    <sheetView workbookViewId="0" topLeftCell="A1">
      <selection activeCell="A6" sqref="A6"/>
    </sheetView>
  </sheetViews>
  <sheetFormatPr defaultColWidth="9.140625" defaultRowHeight="12.75"/>
  <cols>
    <col min="1" max="1" width="5.28125" style="0" customWidth="1"/>
    <col min="2" max="2" width="6.00390625" style="0" customWidth="1"/>
    <col min="3" max="3" width="6.57421875" style="0" customWidth="1"/>
    <col min="4" max="4" width="38.28125" style="0" bestFit="1" customWidth="1"/>
    <col min="5" max="5" width="10.421875" style="0" customWidth="1"/>
    <col min="6" max="6" width="24.8515625" style="0" customWidth="1"/>
    <col min="7" max="7" width="24.57421875" style="0" bestFit="1" customWidth="1"/>
    <col min="8" max="8" width="13.7109375" style="25" customWidth="1"/>
  </cols>
  <sheetData>
    <row r="1" ht="18">
      <c r="E1" s="213" t="s">
        <v>265</v>
      </c>
    </row>
    <row r="2" ht="15.75">
      <c r="E2" s="1" t="str">
        <f>Startlist!$F3</f>
        <v>Grossi Toidukaubad VIRU RALLY 2013</v>
      </c>
    </row>
    <row r="3" ht="15">
      <c r="E3" s="64" t="str">
        <f>Startlist!$F4</f>
        <v>05.-06. July 2013</v>
      </c>
    </row>
    <row r="4" ht="15">
      <c r="E4" s="64" t="str">
        <f>Startlist!$F5</f>
        <v>Rakvere, Lääne- ja Ida-Virumaa</v>
      </c>
    </row>
    <row r="5" ht="12.75">
      <c r="H5" s="184"/>
    </row>
    <row r="6" spans="1:8" ht="12.75">
      <c r="A6" s="38"/>
      <c r="B6" s="185" t="s">
        <v>143</v>
      </c>
      <c r="C6" s="177" t="s">
        <v>124</v>
      </c>
      <c r="D6" s="175" t="s">
        <v>125</v>
      </c>
      <c r="E6" s="174"/>
      <c r="F6" s="176" t="s">
        <v>140</v>
      </c>
      <c r="G6" s="186" t="s">
        <v>139</v>
      </c>
      <c r="H6" s="8" t="s">
        <v>132</v>
      </c>
    </row>
    <row r="7" spans="1:9" ht="15" customHeight="1">
      <c r="A7" s="187">
        <v>1</v>
      </c>
      <c r="B7" s="188">
        <v>2</v>
      </c>
      <c r="C7" s="188" t="s">
        <v>186</v>
      </c>
      <c r="D7" s="189" t="str">
        <f>CONCATENATE(VLOOKUP(B7,Startlist!B:H,3,FALSE)," / ",VLOOKUP(B7,Startlist!B:H,4,FALSE))</f>
        <v>Ott Tänak / Martin Järveoja</v>
      </c>
      <c r="E7" s="188" t="str">
        <f>VLOOKUP(B7,Startlist!B:F,5,FALSE)</f>
        <v>EST</v>
      </c>
      <c r="F7" s="189" t="str">
        <f>VLOOKUP(B7,Startlist!B:H,7,FALSE)</f>
        <v>Subaru Impreza</v>
      </c>
      <c r="G7" s="190" t="str">
        <f>VLOOKUP(B7,Startlist!B:H,6,FALSE)</f>
        <v>OT Racing</v>
      </c>
      <c r="H7" s="191" t="str">
        <f>VLOOKUP(B7,Results!B:Q,15,FALSE)</f>
        <v> 1:02.35,9</v>
      </c>
      <c r="I7" s="192"/>
    </row>
    <row r="8" spans="1:9" ht="15" customHeight="1">
      <c r="A8" s="187">
        <f aca="true" t="shared" si="0" ref="A8:A16">A7+1</f>
        <v>2</v>
      </c>
      <c r="B8" s="188">
        <v>4</v>
      </c>
      <c r="C8" s="188" t="s">
        <v>186</v>
      </c>
      <c r="D8" s="189" t="str">
        <f>CONCATENATE(VLOOKUP(B8,Startlist!B:H,3,FALSE)," / ",VLOOKUP(B8,Startlist!B:H,4,FALSE))</f>
        <v>Timmu Kōrge / Erki Pints</v>
      </c>
      <c r="E8" s="188" t="str">
        <f>VLOOKUP(B8,Startlist!B:F,5,FALSE)</f>
        <v>EST</v>
      </c>
      <c r="F8" s="189" t="str">
        <f>VLOOKUP(B8,Startlist!B:H,7,FALSE)</f>
        <v>Mitsubishi Lancer Evo 9</v>
      </c>
      <c r="G8" s="190" t="str">
        <f>VLOOKUP(B8,Startlist!B:H,6,FALSE)</f>
        <v>MM-Motorsport</v>
      </c>
      <c r="H8" s="191" t="str">
        <f>VLOOKUP(B8,Results!B:Q,15,FALSE)</f>
        <v> 1:03.16,1</v>
      </c>
      <c r="I8" s="192"/>
    </row>
    <row r="9" spans="1:9" ht="15" customHeight="1">
      <c r="A9" s="187">
        <f t="shared" si="0"/>
        <v>3</v>
      </c>
      <c r="B9" s="188">
        <v>6</v>
      </c>
      <c r="C9" s="188" t="s">
        <v>186</v>
      </c>
      <c r="D9" s="189" t="str">
        <f>CONCATENATE(VLOOKUP(B9,Startlist!B:H,3,FALSE)," / ",VLOOKUP(B9,Startlist!B:H,4,FALSE))</f>
        <v>Rainer Aus / Simo Koskinen</v>
      </c>
      <c r="E9" s="188" t="str">
        <f>VLOOKUP(B9,Startlist!B:F,5,FALSE)</f>
        <v>EST</v>
      </c>
      <c r="F9" s="189" t="str">
        <f>VLOOKUP(B9,Startlist!B:H,7,FALSE)</f>
        <v>Mitsubishi Lancer Evo 9</v>
      </c>
      <c r="G9" s="190" t="str">
        <f>VLOOKUP(B9,Startlist!B:H,6,FALSE)</f>
        <v>Carglass Motorsport</v>
      </c>
      <c r="H9" s="191" t="str">
        <f>VLOOKUP(B9,Results!B:Q,15,FALSE)</f>
        <v> 1:03.29,5</v>
      </c>
      <c r="I9" s="192"/>
    </row>
    <row r="10" spans="1:9" ht="15" customHeight="1">
      <c r="A10" s="187">
        <f t="shared" si="0"/>
        <v>4</v>
      </c>
      <c r="B10" s="188">
        <v>8</v>
      </c>
      <c r="C10" s="188" t="s">
        <v>186</v>
      </c>
      <c r="D10" s="189" t="str">
        <f>CONCATENATE(VLOOKUP(B10,Startlist!B:H,3,FALSE)," / ",VLOOKUP(B10,Startlist!B:H,4,FALSE))</f>
        <v>Raul Jeets / Andrus Toom</v>
      </c>
      <c r="E10" s="188" t="str">
        <f>VLOOKUP(B10,Startlist!B:F,5,FALSE)</f>
        <v>EST</v>
      </c>
      <c r="F10" s="189" t="str">
        <f>VLOOKUP(B10,Startlist!B:H,7,FALSE)</f>
        <v>Mitsubishi Lancer Evo 10</v>
      </c>
      <c r="G10" s="190" t="str">
        <f>VLOOKUP(B10,Startlist!B:H,6,FALSE)</f>
        <v>OT Racing</v>
      </c>
      <c r="H10" s="191" t="str">
        <f>VLOOKUP(B10,Results!B:Q,15,FALSE)</f>
        <v> 1:04.40,0</v>
      </c>
      <c r="I10" s="192"/>
    </row>
    <row r="11" spans="1:9" ht="15" customHeight="1">
      <c r="A11" s="187">
        <f t="shared" si="0"/>
        <v>5</v>
      </c>
      <c r="B11" s="188">
        <v>5</v>
      </c>
      <c r="C11" s="188" t="s">
        <v>186</v>
      </c>
      <c r="D11" s="189" t="str">
        <f>CONCATENATE(VLOOKUP(B11,Startlist!B:H,3,FALSE)," / ",VLOOKUP(B11,Startlist!B:H,4,FALSE))</f>
        <v>Siim Plangi / Urmas Roosimaa</v>
      </c>
      <c r="E11" s="188" t="str">
        <f>VLOOKUP(B11,Startlist!B:F,5,FALSE)</f>
        <v>EST</v>
      </c>
      <c r="F11" s="189" t="str">
        <f>VLOOKUP(B11,Startlist!B:H,7,FALSE)</f>
        <v>Mitsubishi Lancer Evo 9</v>
      </c>
      <c r="G11" s="190" t="str">
        <f>VLOOKUP(B11,Startlist!B:H,6,FALSE)</f>
        <v>ASRT</v>
      </c>
      <c r="H11" s="191" t="str">
        <f>VLOOKUP(B11,Results!B:Q,15,FALSE)</f>
        <v> 1:05.09,1</v>
      </c>
      <c r="I11" s="192"/>
    </row>
    <row r="12" spans="1:9" ht="15" customHeight="1">
      <c r="A12" s="187">
        <f t="shared" si="0"/>
        <v>6</v>
      </c>
      <c r="B12" s="188">
        <v>10</v>
      </c>
      <c r="C12" s="188" t="s">
        <v>186</v>
      </c>
      <c r="D12" s="189" t="str">
        <f>CONCATENATE(VLOOKUP(B12,Startlist!B:H,3,FALSE)," / ",VLOOKUP(B12,Startlist!B:H,4,FALSE))</f>
        <v>Markus Abram / Rein Jōessar</v>
      </c>
      <c r="E12" s="188" t="str">
        <f>VLOOKUP(B12,Startlist!B:F,5,FALSE)</f>
        <v>EST</v>
      </c>
      <c r="F12" s="189" t="str">
        <f>VLOOKUP(B12,Startlist!B:H,7,FALSE)</f>
        <v>Mitsubishi Lancer Evo 10</v>
      </c>
      <c r="G12" s="190" t="str">
        <f>VLOOKUP(B12,Startlist!B:H,6,FALSE)</f>
        <v>Merkomar Motorsport</v>
      </c>
      <c r="H12" s="191" t="str">
        <f>VLOOKUP(B12,Results!B:Q,15,FALSE)</f>
        <v> 1:05.29,3</v>
      </c>
      <c r="I12" s="192"/>
    </row>
    <row r="13" spans="1:9" ht="15" customHeight="1">
      <c r="A13" s="187">
        <f t="shared" si="0"/>
        <v>7</v>
      </c>
      <c r="B13" s="188">
        <v>39</v>
      </c>
      <c r="C13" s="188" t="s">
        <v>186</v>
      </c>
      <c r="D13" s="189" t="str">
        <f>CONCATENATE(VLOOKUP(B13,Startlist!B:H,3,FALSE)," / ",VLOOKUP(B13,Startlist!B:H,4,FALSE))</f>
        <v>Mait Maarend / Mihkel Kapp</v>
      </c>
      <c r="E13" s="188" t="str">
        <f>VLOOKUP(B13,Startlist!B:F,5,FALSE)</f>
        <v>EST</v>
      </c>
      <c r="F13" s="189" t="str">
        <f>VLOOKUP(B13,Startlist!B:H,7,FALSE)</f>
        <v>Mitsubishi Lancer Evo 10</v>
      </c>
      <c r="G13" s="190" t="str">
        <f>VLOOKUP(B13,Startlist!B:H,6,FALSE)</f>
        <v>Harju KEK Ralliklubi</v>
      </c>
      <c r="H13" s="191" t="str">
        <f>VLOOKUP(B13,Results!B:Q,15,FALSE)</f>
        <v> 1:11.06,7</v>
      </c>
      <c r="I13" s="192"/>
    </row>
    <row r="14" spans="1:9" ht="15" customHeight="1">
      <c r="A14" s="187">
        <f t="shared" si="0"/>
        <v>8</v>
      </c>
      <c r="B14" s="188">
        <v>11</v>
      </c>
      <c r="C14" s="188" t="s">
        <v>186</v>
      </c>
      <c r="D14" s="189" t="str">
        <f>CONCATENATE(VLOOKUP(B14,Startlist!B:H,3,FALSE)," / ",VLOOKUP(B14,Startlist!B:H,4,FALSE))</f>
        <v>Oliver Ojaperv / Jarno Talve</v>
      </c>
      <c r="E14" s="188" t="str">
        <f>VLOOKUP(B14,Startlist!B:F,5,FALSE)</f>
        <v>EST</v>
      </c>
      <c r="F14" s="189" t="str">
        <f>VLOOKUP(B14,Startlist!B:H,7,FALSE)</f>
        <v>Subaru Impreza</v>
      </c>
      <c r="G14" s="190" t="str">
        <f>VLOOKUP(B14,Startlist!B:H,6,FALSE)</f>
        <v>OK TSK</v>
      </c>
      <c r="H14" s="191" t="str">
        <f>VLOOKUP(B14,Results!B:Q,15,FALSE)</f>
        <v> 1:21.24,7</v>
      </c>
      <c r="I14" s="192"/>
    </row>
    <row r="15" spans="1:9" ht="15" customHeight="1">
      <c r="A15" s="187"/>
      <c r="B15" s="188">
        <v>7</v>
      </c>
      <c r="C15" s="188" t="s">
        <v>186</v>
      </c>
      <c r="D15" s="189" t="str">
        <f>CONCATENATE(VLOOKUP(B15,Startlist!B:H,3,FALSE)," / ",VLOOKUP(B15,Startlist!B:H,4,FALSE))</f>
        <v>Egon Kaur / Erik Lepikson</v>
      </c>
      <c r="E15" s="188" t="str">
        <f>VLOOKUP(B15,Startlist!B:F,5,FALSE)</f>
        <v>EST</v>
      </c>
      <c r="F15" s="189" t="str">
        <f>VLOOKUP(B15,Startlist!B:H,7,FALSE)</f>
        <v>Mitsubishi Lancer Evo 10</v>
      </c>
      <c r="G15" s="190" t="str">
        <f>VLOOKUP(B15,Startlist!B:H,6,FALSE)</f>
        <v>Carglass Motorsport</v>
      </c>
      <c r="H15" s="268" t="s">
        <v>1598</v>
      </c>
      <c r="I15" s="192"/>
    </row>
    <row r="16" spans="1:9" ht="15" customHeight="1">
      <c r="A16" s="187"/>
      <c r="B16" s="188">
        <v>9</v>
      </c>
      <c r="C16" s="188" t="s">
        <v>186</v>
      </c>
      <c r="D16" s="189" t="str">
        <f>CONCATENATE(VLOOKUP(B16,Startlist!B:H,3,FALSE)," / ",VLOOKUP(B16,Startlist!B:H,4,FALSE))</f>
        <v>Roland Murakas / Kalle Adler</v>
      </c>
      <c r="E16" s="188" t="str">
        <f>VLOOKUP(B16,Startlist!B:F,5,FALSE)</f>
        <v>EST</v>
      </c>
      <c r="F16" s="189" t="str">
        <f>VLOOKUP(B16,Startlist!B:H,7,FALSE)</f>
        <v>Mitsubishi Lancer Evo 10</v>
      </c>
      <c r="G16" s="190" t="str">
        <f>VLOOKUP(B16,Startlist!B:H,6,FALSE)</f>
        <v>Prorehv Rally Team</v>
      </c>
      <c r="H16" s="268" t="s">
        <v>1598</v>
      </c>
      <c r="I16" s="192"/>
    </row>
    <row r="17" spans="1:8" ht="7.5" customHeight="1">
      <c r="A17" s="193"/>
      <c r="B17" s="195"/>
      <c r="C17" s="195"/>
      <c r="D17" s="196"/>
      <c r="E17" s="195"/>
      <c r="F17" s="196"/>
      <c r="G17" s="197"/>
      <c r="H17" s="198"/>
    </row>
    <row r="18" spans="1:9" ht="15" customHeight="1">
      <c r="A18" s="214">
        <v>1</v>
      </c>
      <c r="B18" s="215">
        <v>25</v>
      </c>
      <c r="C18" s="215" t="s">
        <v>187</v>
      </c>
      <c r="D18" s="216" t="str">
        <f>CONCATENATE(VLOOKUP(B18,Startlist!B:H,3,FALSE)," / ",VLOOKUP(B18,Startlist!B:H,4,FALSE))</f>
        <v>Sander Pärn / Ken Järveoja</v>
      </c>
      <c r="E18" s="215" t="str">
        <f>VLOOKUP(B18,Startlist!B:F,5,FALSE)</f>
        <v>EST</v>
      </c>
      <c r="F18" s="216" t="str">
        <f>VLOOKUP(B18,Startlist!B:H,7,FALSE)</f>
        <v>Ford Fiesta R2</v>
      </c>
      <c r="G18" s="217" t="str">
        <f>VLOOKUP(B18,Startlist!B:H,6,FALSE)</f>
        <v>Sander Pärn</v>
      </c>
      <c r="H18" s="191" t="str">
        <f>VLOOKUP(B18,Results!B:Q,15,FALSE)</f>
        <v> 1:09.35,0</v>
      </c>
      <c r="I18" s="192"/>
    </row>
    <row r="19" spans="1:9" ht="15" customHeight="1">
      <c r="A19" s="187">
        <f>A18+1</f>
        <v>2</v>
      </c>
      <c r="B19" s="188">
        <v>57</v>
      </c>
      <c r="C19" s="215" t="s">
        <v>187</v>
      </c>
      <c r="D19" s="189" t="str">
        <f>CONCATENATE(VLOOKUP(B19,Startlist!B:H,3,FALSE)," / ",VLOOKUP(B19,Startlist!B:H,4,FALSE))</f>
        <v>Roland Poom / Taavi Udevald</v>
      </c>
      <c r="E19" s="188" t="str">
        <f>VLOOKUP(B19,Startlist!B:F,5,FALSE)</f>
        <v>EST</v>
      </c>
      <c r="F19" s="189" t="str">
        <f>VLOOKUP(B19,Startlist!B:H,7,FALSE)</f>
        <v>Citroen C2 R2</v>
      </c>
      <c r="G19" s="190" t="str">
        <f>VLOOKUP(B19,Startlist!B:H,6,FALSE)</f>
        <v>M.K.E Motorsport</v>
      </c>
      <c r="H19" s="191" t="str">
        <f>VLOOKUP(B19,Results!B:Q,15,FALSE)</f>
        <v> 1:12.08,4</v>
      </c>
      <c r="I19" s="192"/>
    </row>
    <row r="20" spans="1:9" ht="15" customHeight="1">
      <c r="A20" s="187">
        <f>A19+1</f>
        <v>3</v>
      </c>
      <c r="B20" s="188">
        <v>35</v>
      </c>
      <c r="C20" s="215" t="s">
        <v>187</v>
      </c>
      <c r="D20" s="189" t="str">
        <f>CONCATENATE(VLOOKUP(B20,Startlist!B:H,3,FALSE)," / ",VLOOKUP(B20,Startlist!B:H,4,FALSE))</f>
        <v>Kevin Kuusik / Carl Terras</v>
      </c>
      <c r="E20" s="188" t="str">
        <f>VLOOKUP(B20,Startlist!B:F,5,FALSE)</f>
        <v>EST</v>
      </c>
      <c r="F20" s="189" t="str">
        <f>VLOOKUP(B20,Startlist!B:H,7,FALSE)</f>
        <v>Renault Clio Ragnotti</v>
      </c>
      <c r="G20" s="190" t="str">
        <f>VLOOKUP(B20,Startlist!B:H,6,FALSE)</f>
        <v>OT Racing</v>
      </c>
      <c r="H20" s="191" t="str">
        <f>VLOOKUP(B20,Results!B:Q,15,FALSE)</f>
        <v> 1:14.40,1</v>
      </c>
      <c r="I20" s="192"/>
    </row>
    <row r="21" spans="1:9" ht="15" customHeight="1">
      <c r="A21" s="187">
        <f>A20+1</f>
        <v>4</v>
      </c>
      <c r="B21" s="188">
        <v>22</v>
      </c>
      <c r="C21" s="215" t="s">
        <v>187</v>
      </c>
      <c r="D21" s="189" t="str">
        <f>CONCATENATE(VLOOKUP(B21,Startlist!B:H,3,FALSE)," / ",VLOOKUP(B21,Startlist!B:H,4,FALSE))</f>
        <v>Rainer Rohtmets / Rauno Rohtmets</v>
      </c>
      <c r="E21" s="188" t="str">
        <f>VLOOKUP(B21,Startlist!B:F,5,FALSE)</f>
        <v>EST</v>
      </c>
      <c r="F21" s="189" t="str">
        <f>VLOOKUP(B21,Startlist!B:H,7,FALSE)</f>
        <v>Citroen C2 R2 Max</v>
      </c>
      <c r="G21" s="190" t="str">
        <f>VLOOKUP(B21,Startlist!B:H,6,FALSE)</f>
        <v>Printsport</v>
      </c>
      <c r="H21" s="191" t="str">
        <f>VLOOKUP(B21,Results!B:Q,15,FALSE)</f>
        <v> 1:21.05,6</v>
      </c>
      <c r="I21" s="192"/>
    </row>
    <row r="22" spans="1:9" ht="15" customHeight="1">
      <c r="A22" s="187"/>
      <c r="B22" s="188">
        <v>18</v>
      </c>
      <c r="C22" s="215" t="s">
        <v>187</v>
      </c>
      <c r="D22" s="189" t="str">
        <f>CONCATENATE(VLOOKUP(B22,Startlist!B:H,3,FALSE)," / ",VLOOKUP(B22,Startlist!B:H,4,FALSE))</f>
        <v>Sander Siniorg / Annika Arnek</v>
      </c>
      <c r="E22" s="188" t="str">
        <f>VLOOKUP(B22,Startlist!B:F,5,FALSE)</f>
        <v>EST</v>
      </c>
      <c r="F22" s="189" t="str">
        <f>VLOOKUP(B22,Startlist!B:H,7,FALSE)</f>
        <v>Honda Civic Type-R</v>
      </c>
      <c r="G22" s="190" t="str">
        <f>VLOOKUP(B22,Startlist!B:H,6,FALSE)</f>
        <v>Prorehv Rally Team</v>
      </c>
      <c r="H22" s="268" t="s">
        <v>1598</v>
      </c>
      <c r="I22" s="192"/>
    </row>
    <row r="23" spans="1:9" ht="15" customHeight="1">
      <c r="A23" s="187"/>
      <c r="B23" s="188">
        <v>26</v>
      </c>
      <c r="C23" s="215" t="s">
        <v>187</v>
      </c>
      <c r="D23" s="189" t="str">
        <f>CONCATENATE(VLOOKUP(B23,Startlist!B:H,3,FALSE)," / ",VLOOKUP(B23,Startlist!B:H,4,FALSE))</f>
        <v>Rasmus Uustulnd / Imre Kuusk</v>
      </c>
      <c r="E23" s="188" t="str">
        <f>VLOOKUP(B23,Startlist!B:F,5,FALSE)</f>
        <v>EST</v>
      </c>
      <c r="F23" s="189" t="str">
        <f>VLOOKUP(B23,Startlist!B:H,7,FALSE)</f>
        <v>Ford Fiesta R2</v>
      </c>
      <c r="G23" s="190" t="str">
        <f>VLOOKUP(B23,Startlist!B:H,6,FALSE)</f>
        <v>OT Racing</v>
      </c>
      <c r="H23" s="268" t="s">
        <v>1598</v>
      </c>
      <c r="I23" s="192"/>
    </row>
    <row r="24" spans="1:9" ht="15" customHeight="1">
      <c r="A24" s="187"/>
      <c r="B24" s="188">
        <v>31</v>
      </c>
      <c r="C24" s="215" t="s">
        <v>187</v>
      </c>
      <c r="D24" s="189" t="str">
        <f>CONCATENATE(VLOOKUP(B24,Startlist!B:H,3,FALSE)," / ",VLOOKUP(B24,Startlist!B:H,4,FALSE))</f>
        <v>Kristo Subi / Teele Sepp</v>
      </c>
      <c r="E24" s="188" t="str">
        <f>VLOOKUP(B24,Startlist!B:F,5,FALSE)</f>
        <v>EST</v>
      </c>
      <c r="F24" s="189" t="str">
        <f>VLOOKUP(B24,Startlist!B:H,7,FALSE)</f>
        <v>Honda Civic Type-R</v>
      </c>
      <c r="G24" s="190" t="str">
        <f>VLOOKUP(B24,Startlist!B:H,6,FALSE)</f>
        <v>ECOM Motorsport</v>
      </c>
      <c r="H24" s="268" t="s">
        <v>1598</v>
      </c>
      <c r="I24" s="192"/>
    </row>
    <row r="25" spans="1:9" ht="15" customHeight="1">
      <c r="A25" s="187"/>
      <c r="B25" s="188">
        <v>34</v>
      </c>
      <c r="C25" s="215" t="s">
        <v>187</v>
      </c>
      <c r="D25" s="189" t="str">
        <f>CONCATENATE(VLOOKUP(B25,Startlist!B:H,3,FALSE)," / ",VLOOKUP(B25,Startlist!B:H,4,FALSE))</f>
        <v>Ivar Rühka / Priit Hain</v>
      </c>
      <c r="E25" s="188" t="str">
        <f>VLOOKUP(B25,Startlist!B:F,5,FALSE)</f>
        <v>EST</v>
      </c>
      <c r="F25" s="189" t="str">
        <f>VLOOKUP(B25,Startlist!B:H,7,FALSE)</f>
        <v>Renault Clio</v>
      </c>
      <c r="G25" s="190" t="str">
        <f>VLOOKUP(B25,Startlist!B:H,6,FALSE)</f>
        <v>OK TSK</v>
      </c>
      <c r="H25" s="268" t="s">
        <v>1598</v>
      </c>
      <c r="I25" s="192"/>
    </row>
    <row r="26" spans="1:9" ht="15" customHeight="1">
      <c r="A26" s="187"/>
      <c r="B26" s="188">
        <v>50</v>
      </c>
      <c r="C26" s="215" t="s">
        <v>187</v>
      </c>
      <c r="D26" s="189" t="str">
        <f>CONCATENATE(VLOOKUP(B26,Startlist!B:H,3,FALSE)," / ",VLOOKUP(B26,Startlist!B:H,4,FALSE))</f>
        <v>Kenneth Sepp / Raul Markus</v>
      </c>
      <c r="E26" s="188" t="str">
        <f>VLOOKUP(B26,Startlist!B:F,5,FALSE)</f>
        <v>EST</v>
      </c>
      <c r="F26" s="189" t="str">
        <f>VLOOKUP(B26,Startlist!B:H,7,FALSE)</f>
        <v>Citroen C2 R2</v>
      </c>
      <c r="G26" s="190" t="str">
        <f>VLOOKUP(B26,Startlist!B:H,6,FALSE)</f>
        <v>Sar-Tech Motorsport</v>
      </c>
      <c r="H26" s="268" t="s">
        <v>1598</v>
      </c>
      <c r="I26" s="192"/>
    </row>
    <row r="27" spans="1:9" ht="15" customHeight="1">
      <c r="A27" s="187"/>
      <c r="B27" s="188">
        <v>51</v>
      </c>
      <c r="C27" s="215" t="s">
        <v>187</v>
      </c>
      <c r="D27" s="189" t="str">
        <f>CONCATENATE(VLOOKUP(B27,Startlist!B:H,3,FALSE)," / ",VLOOKUP(B27,Startlist!B:H,4,FALSE))</f>
        <v>Henry Asi / Taaniel Tigas</v>
      </c>
      <c r="E27" s="188" t="str">
        <f>VLOOKUP(B27,Startlist!B:F,5,FALSE)</f>
        <v>EST</v>
      </c>
      <c r="F27" s="189" t="str">
        <f>VLOOKUP(B27,Startlist!B:H,7,FALSE)</f>
        <v>Honda Civic Type-R</v>
      </c>
      <c r="G27" s="190" t="str">
        <f>VLOOKUP(B27,Startlist!B:H,6,FALSE)</f>
        <v>ECOM Motorsport</v>
      </c>
      <c r="H27" s="268" t="s">
        <v>1598</v>
      </c>
      <c r="I27" s="192"/>
    </row>
    <row r="28" spans="1:8" ht="7.5" customHeight="1">
      <c r="A28" s="193"/>
      <c r="B28" s="195"/>
      <c r="C28" s="195"/>
      <c r="D28" s="196"/>
      <c r="E28" s="195"/>
      <c r="F28" s="196"/>
      <c r="G28" s="197"/>
      <c r="H28" s="198"/>
    </row>
    <row r="29" spans="1:9" ht="15" customHeight="1">
      <c r="A29" s="214">
        <v>1</v>
      </c>
      <c r="B29" s="215">
        <v>61</v>
      </c>
      <c r="C29" s="215" t="s">
        <v>163</v>
      </c>
      <c r="D29" s="216" t="str">
        <f>CONCATENATE(VLOOKUP(B29,Startlist!B:H,3,FALSE)," / ",VLOOKUP(B29,Startlist!B:H,4,FALSE))</f>
        <v>Raigo Vilbiks / Silver Siivelt</v>
      </c>
      <c r="E29" s="215" t="str">
        <f>VLOOKUP(B29,Startlist!B:F,5,FALSE)</f>
        <v>EST</v>
      </c>
      <c r="F29" s="216" t="str">
        <f>VLOOKUP(B29,Startlist!B:H,7,FALSE)</f>
        <v>Lada Samara</v>
      </c>
      <c r="G29" s="217" t="str">
        <f>VLOOKUP(B29,Startlist!B:H,6,FALSE)</f>
        <v>AMK Ligur Racing</v>
      </c>
      <c r="H29" s="191" t="str">
        <f>VLOOKUP(B29,Results!B:Q,15,FALSE)</f>
        <v> 1:18.26,3</v>
      </c>
      <c r="I29" s="192"/>
    </row>
    <row r="30" spans="1:9" ht="15" customHeight="1">
      <c r="A30" s="187">
        <f>A29+1</f>
        <v>2</v>
      </c>
      <c r="B30" s="188">
        <v>58</v>
      </c>
      <c r="C30" s="215" t="s">
        <v>163</v>
      </c>
      <c r="D30" s="189" t="str">
        <f>CONCATENATE(VLOOKUP(B30,Startlist!B:H,3,FALSE)," / ",VLOOKUP(B30,Startlist!B:H,4,FALSE))</f>
        <v>Karl Jalakas / Rainer Laipaik</v>
      </c>
      <c r="E30" s="188" t="str">
        <f>VLOOKUP(B30,Startlist!B:F,5,FALSE)</f>
        <v>EST</v>
      </c>
      <c r="F30" s="189" t="str">
        <f>VLOOKUP(B30,Startlist!B:H,7,FALSE)</f>
        <v>Lada VFTS</v>
      </c>
      <c r="G30" s="190" t="str">
        <f>VLOOKUP(B30,Startlist!B:H,6,FALSE)</f>
        <v>Sar-Tech Motorsport</v>
      </c>
      <c r="H30" s="191" t="str">
        <f>VLOOKUP(B30,Results!B:Q,15,FALSE)</f>
        <v> 1:18.33,2</v>
      </c>
      <c r="I30" s="192"/>
    </row>
    <row r="31" spans="1:9" ht="15" customHeight="1">
      <c r="A31" s="187"/>
      <c r="B31" s="188">
        <v>62</v>
      </c>
      <c r="C31" s="215" t="s">
        <v>163</v>
      </c>
      <c r="D31" s="189" t="str">
        <f>CONCATENATE(VLOOKUP(B31,Startlist!B:H,3,FALSE)," / ",VLOOKUP(B31,Startlist!B:H,4,FALSE))</f>
        <v>Henri Franke / Alain Sivous</v>
      </c>
      <c r="E31" s="188" t="str">
        <f>VLOOKUP(B31,Startlist!B:F,5,FALSE)</f>
        <v>EST</v>
      </c>
      <c r="F31" s="189" t="str">
        <f>VLOOKUP(B31,Startlist!B:H,7,FALSE)</f>
        <v>Suzuki Baleno</v>
      </c>
      <c r="G31" s="190" t="str">
        <f>VLOOKUP(B31,Startlist!B:H,6,FALSE)</f>
        <v>ECOM Motorsport</v>
      </c>
      <c r="H31" s="268" t="s">
        <v>1598</v>
      </c>
      <c r="I31" s="192"/>
    </row>
    <row r="32" spans="1:9" ht="15" customHeight="1">
      <c r="A32" s="187"/>
      <c r="B32" s="188">
        <v>63</v>
      </c>
      <c r="C32" s="215" t="s">
        <v>163</v>
      </c>
      <c r="D32" s="189" t="str">
        <f>CONCATENATE(VLOOKUP(B32,Startlist!B:H,3,FALSE)," / ",VLOOKUP(B32,Startlist!B:H,4,FALSE))</f>
        <v>Kristian Pints / Mati Otsing</v>
      </c>
      <c r="E32" s="188" t="str">
        <f>VLOOKUP(B32,Startlist!B:F,5,FALSE)</f>
        <v>EST</v>
      </c>
      <c r="F32" s="189" t="str">
        <f>VLOOKUP(B32,Startlist!B:H,7,FALSE)</f>
        <v>Lada VFTS</v>
      </c>
      <c r="G32" s="190" t="str">
        <f>VLOOKUP(B32,Startlist!B:H,6,FALSE)</f>
        <v>Sar-Tech Motorsport</v>
      </c>
      <c r="H32" s="268" t="s">
        <v>1598</v>
      </c>
      <c r="I32" s="192"/>
    </row>
    <row r="33" spans="1:9" ht="15" customHeight="1">
      <c r="A33" s="187"/>
      <c r="B33" s="188">
        <v>64</v>
      </c>
      <c r="C33" s="215" t="s">
        <v>163</v>
      </c>
      <c r="D33" s="189" t="str">
        <f>CONCATENATE(VLOOKUP(B33,Startlist!B:H,3,FALSE)," / ",VLOOKUP(B33,Startlist!B:H,4,FALSE))</f>
        <v>Janek Jelle / Vaido Tali</v>
      </c>
      <c r="E33" s="188" t="str">
        <f>VLOOKUP(B33,Startlist!B:F,5,FALSE)</f>
        <v>EST</v>
      </c>
      <c r="F33" s="189" t="str">
        <f>VLOOKUP(B33,Startlist!B:H,7,FALSE)</f>
        <v>Lada 2105</v>
      </c>
      <c r="G33" s="190" t="str">
        <f>VLOOKUP(B33,Startlist!B:H,6,FALSE)</f>
        <v>Tamsalu AMK</v>
      </c>
      <c r="H33" s="268" t="s">
        <v>1598</v>
      </c>
      <c r="I33" s="192"/>
    </row>
    <row r="34" spans="1:9" ht="15" customHeight="1">
      <c r="A34" s="187"/>
      <c r="B34" s="188">
        <v>65</v>
      </c>
      <c r="C34" s="215" t="s">
        <v>163</v>
      </c>
      <c r="D34" s="189" t="str">
        <f>CONCATENATE(VLOOKUP(B34,Startlist!B:H,3,FALSE)," / ",VLOOKUP(B34,Startlist!B:H,4,FALSE))</f>
        <v>Janar Tänak / Henri Rump</v>
      </c>
      <c r="E34" s="188" t="str">
        <f>VLOOKUP(B34,Startlist!B:F,5,FALSE)</f>
        <v>EST</v>
      </c>
      <c r="F34" s="189" t="str">
        <f>VLOOKUP(B34,Startlist!B:H,7,FALSE)</f>
        <v>Lada 2105</v>
      </c>
      <c r="G34" s="190" t="str">
        <f>VLOOKUP(B34,Startlist!B:H,6,FALSE)</f>
        <v>OT Racing</v>
      </c>
      <c r="H34" s="268" t="s">
        <v>1598</v>
      </c>
      <c r="I34" s="192"/>
    </row>
    <row r="35" spans="1:8" ht="7.5" customHeight="1">
      <c r="A35" s="193"/>
      <c r="B35" s="195"/>
      <c r="C35" s="195"/>
      <c r="D35" s="196"/>
      <c r="E35" s="195"/>
      <c r="F35" s="196"/>
      <c r="G35" s="197"/>
      <c r="H35" s="198"/>
    </row>
    <row r="36" spans="1:9" ht="15" customHeight="1">
      <c r="A36" s="187">
        <v>1</v>
      </c>
      <c r="B36" s="188">
        <v>60</v>
      </c>
      <c r="C36" s="188" t="s">
        <v>164</v>
      </c>
      <c r="D36" s="189" t="str">
        <f>CONCATENATE(VLOOKUP(B36,Startlist!B:H,3,FALSE)," / ",VLOOKUP(B36,Startlist!B:H,4,FALSE))</f>
        <v>Einar Soe / Tarmo Kaseorg</v>
      </c>
      <c r="E36" s="188" t="str">
        <f>VLOOKUP(B36,Startlist!B:F,5,FALSE)</f>
        <v>EST</v>
      </c>
      <c r="F36" s="189" t="str">
        <f>VLOOKUP(B36,Startlist!B:H,7,FALSE)</f>
        <v>Toyota Starlet</v>
      </c>
      <c r="G36" s="190" t="str">
        <f>VLOOKUP(B36,Startlist!B:H,6,FALSE)</f>
        <v>Sar-Tech Motorsport</v>
      </c>
      <c r="H36" s="191" t="str">
        <f>VLOOKUP(B36,Results!B:Q,15,FALSE)</f>
        <v> 1:17.57,2</v>
      </c>
      <c r="I36" s="192"/>
    </row>
    <row r="37" spans="1:9" ht="15" customHeight="1">
      <c r="A37" s="187"/>
      <c r="B37" s="188">
        <v>29</v>
      </c>
      <c r="C37" s="215" t="s">
        <v>164</v>
      </c>
      <c r="D37" s="189" t="str">
        <f>CONCATENATE(VLOOKUP(B37,Startlist!B:H,3,FALSE)," / ",VLOOKUP(B37,Startlist!B:H,4,FALSE))</f>
        <v>Lembit Soe / Ahto Pihlas</v>
      </c>
      <c r="E37" s="188" t="str">
        <f>VLOOKUP(B37,Startlist!B:F,5,FALSE)</f>
        <v>EST</v>
      </c>
      <c r="F37" s="189" t="str">
        <f>VLOOKUP(B37,Startlist!B:H,7,FALSE)</f>
        <v>Toyota Starlet</v>
      </c>
      <c r="G37" s="190" t="str">
        <f>VLOOKUP(B37,Startlist!B:H,6,FALSE)</f>
        <v>Sar-Tech Motorsport</v>
      </c>
      <c r="H37" s="268" t="s">
        <v>1598</v>
      </c>
      <c r="I37" s="192"/>
    </row>
    <row r="38" spans="1:9" ht="15" customHeight="1">
      <c r="A38" s="187"/>
      <c r="B38" s="188">
        <v>38</v>
      </c>
      <c r="C38" s="215" t="s">
        <v>164</v>
      </c>
      <c r="D38" s="189" t="str">
        <f>CONCATENATE(VLOOKUP(B38,Startlist!B:H,3,FALSE)," / ",VLOOKUP(B38,Startlist!B:H,4,FALSE))</f>
        <v>Taavo Tigane / Eero Viljus</v>
      </c>
      <c r="E38" s="188" t="str">
        <f>VLOOKUP(B38,Startlist!B:F,5,FALSE)</f>
        <v>EST</v>
      </c>
      <c r="F38" s="189" t="str">
        <f>VLOOKUP(B38,Startlist!B:H,7,FALSE)</f>
        <v>Nissan Sunny</v>
      </c>
      <c r="G38" s="190" t="str">
        <f>VLOOKUP(B38,Startlist!B:H,6,FALSE)</f>
        <v>RS Racing Team</v>
      </c>
      <c r="H38" s="268" t="s">
        <v>1598</v>
      </c>
      <c r="I38" s="192"/>
    </row>
    <row r="39" spans="1:9" ht="15" customHeight="1">
      <c r="A39" s="187"/>
      <c r="B39" s="188">
        <v>45</v>
      </c>
      <c r="C39" s="215" t="s">
        <v>164</v>
      </c>
      <c r="D39" s="189" t="str">
        <f>CONCATENATE(VLOOKUP(B39,Startlist!B:H,3,FALSE)," / ",VLOOKUP(B39,Startlist!B:H,4,FALSE))</f>
        <v>Kristjan Sinik / Rudolf Rohusaar</v>
      </c>
      <c r="E39" s="188" t="str">
        <f>VLOOKUP(B39,Startlist!B:F,5,FALSE)</f>
        <v>EST</v>
      </c>
      <c r="F39" s="189" t="str">
        <f>VLOOKUP(B39,Startlist!B:H,7,FALSE)</f>
        <v>Nissan Sunny</v>
      </c>
      <c r="G39" s="190" t="str">
        <f>VLOOKUP(B39,Startlist!B:H,6,FALSE)</f>
        <v>Prorex Racing</v>
      </c>
      <c r="H39" s="268" t="s">
        <v>1598</v>
      </c>
      <c r="I39" s="192"/>
    </row>
    <row r="40" spans="1:9" ht="15" customHeight="1">
      <c r="A40" s="187"/>
      <c r="B40" s="188">
        <v>47</v>
      </c>
      <c r="C40" s="215" t="s">
        <v>164</v>
      </c>
      <c r="D40" s="189" t="str">
        <f>CONCATENATE(VLOOKUP(B40,Startlist!B:H,3,FALSE)," / ",VLOOKUP(B40,Startlist!B:H,4,FALSE))</f>
        <v>Rando Turja / Ain Sepp</v>
      </c>
      <c r="E40" s="188" t="str">
        <f>VLOOKUP(B40,Startlist!B:F,5,FALSE)</f>
        <v>EST</v>
      </c>
      <c r="F40" s="189" t="str">
        <f>VLOOKUP(B40,Startlist!B:H,7,FALSE)</f>
        <v>Lada VFTS</v>
      </c>
      <c r="G40" s="190" t="str">
        <f>VLOOKUP(B40,Startlist!B:H,6,FALSE)</f>
        <v>Sar-Tech Motorsport</v>
      </c>
      <c r="H40" s="268" t="s">
        <v>1598</v>
      </c>
      <c r="I40" s="192"/>
    </row>
    <row r="41" spans="1:9" ht="15" customHeight="1">
      <c r="A41" s="187"/>
      <c r="B41" s="188">
        <v>54</v>
      </c>
      <c r="C41" s="215" t="s">
        <v>164</v>
      </c>
      <c r="D41" s="189" t="str">
        <f>CONCATENATE(VLOOKUP(B41,Startlist!B:H,3,FALSE)," / ",VLOOKUP(B41,Startlist!B:H,4,FALSE))</f>
        <v>Ott Mesikäpp / Alvar Kuutok</v>
      </c>
      <c r="E41" s="188" t="str">
        <f>VLOOKUP(B41,Startlist!B:F,5,FALSE)</f>
        <v>EST</v>
      </c>
      <c r="F41" s="189" t="str">
        <f>VLOOKUP(B41,Startlist!B:H,7,FALSE)</f>
        <v>Lada VFTS</v>
      </c>
      <c r="G41" s="190" t="str">
        <f>VLOOKUP(B41,Startlist!B:H,6,FALSE)</f>
        <v>LaitseRallyPark</v>
      </c>
      <c r="H41" s="268" t="s">
        <v>1598</v>
      </c>
      <c r="I41" s="192"/>
    </row>
    <row r="42" spans="1:9" ht="15" customHeight="1">
      <c r="A42" s="187"/>
      <c r="B42" s="188">
        <v>68</v>
      </c>
      <c r="C42" s="215" t="s">
        <v>164</v>
      </c>
      <c r="D42" s="189" t="str">
        <f>CONCATENATE(VLOOKUP(B42,Startlist!B:H,3,FALSE)," / ",VLOOKUP(B42,Startlist!B:H,4,FALSE))</f>
        <v>Karl Tarrend / Martin Meltsov</v>
      </c>
      <c r="E42" s="188" t="str">
        <f>VLOOKUP(B42,Startlist!B:F,5,FALSE)</f>
        <v>EST</v>
      </c>
      <c r="F42" s="189" t="str">
        <f>VLOOKUP(B42,Startlist!B:H,7,FALSE)</f>
        <v>Renault Clio</v>
      </c>
      <c r="G42" s="190" t="str">
        <f>VLOOKUP(B42,Startlist!B:H,6,FALSE)</f>
        <v>G.M.Racing SK</v>
      </c>
      <c r="H42" s="268" t="s">
        <v>1598</v>
      </c>
      <c r="I42" s="192"/>
    </row>
    <row r="43" spans="1:8" ht="7.5" customHeight="1">
      <c r="A43" s="193"/>
      <c r="B43" s="195"/>
      <c r="C43" s="195"/>
      <c r="D43" s="196"/>
      <c r="E43" s="195"/>
      <c r="F43" s="196"/>
      <c r="G43" s="197"/>
      <c r="H43" s="198"/>
    </row>
    <row r="44" spans="1:9" ht="15" customHeight="1">
      <c r="A44" s="214"/>
      <c r="B44" s="215">
        <v>23</v>
      </c>
      <c r="C44" s="215" t="s">
        <v>178</v>
      </c>
      <c r="D44" s="216" t="str">
        <f>CONCATENATE(VLOOKUP(B44,Startlist!B:H,3,FALSE)," / ",VLOOKUP(B44,Startlist!B:H,4,FALSE))</f>
        <v>Einar Laipaik / Siimo Suvemaa</v>
      </c>
      <c r="E44" s="215" t="str">
        <f>VLOOKUP(B44,Startlist!B:F,5,FALSE)</f>
        <v>EST</v>
      </c>
      <c r="F44" s="216" t="str">
        <f>VLOOKUP(B44,Startlist!B:H,7,FALSE)</f>
        <v>BMW M3</v>
      </c>
      <c r="G44" s="217" t="str">
        <f>VLOOKUP(B44,Startlist!B:H,6,FALSE)</f>
        <v>LaitseRallyPark</v>
      </c>
      <c r="H44" s="268" t="s">
        <v>1598</v>
      </c>
      <c r="I44" s="192"/>
    </row>
    <row r="45" spans="1:9" ht="15" customHeight="1">
      <c r="A45" s="187"/>
      <c r="B45" s="188">
        <v>28</v>
      </c>
      <c r="C45" s="215" t="s">
        <v>178</v>
      </c>
      <c r="D45" s="189" t="str">
        <f>CONCATENATE(VLOOKUP(B45,Startlist!B:H,3,FALSE)," / ",VLOOKUP(B45,Startlist!B:H,4,FALSE))</f>
        <v>Andrus Vahi / Alo Ivask</v>
      </c>
      <c r="E45" s="188" t="str">
        <f>VLOOKUP(B45,Startlist!B:F,5,FALSE)</f>
        <v>EST</v>
      </c>
      <c r="F45" s="189" t="str">
        <f>VLOOKUP(B45,Startlist!B:H,7,FALSE)</f>
        <v>BMW M3</v>
      </c>
      <c r="G45" s="190" t="str">
        <f>VLOOKUP(B45,Startlist!B:H,6,FALSE)</f>
        <v>ECOM Motorsport</v>
      </c>
      <c r="H45" s="268" t="s">
        <v>1598</v>
      </c>
      <c r="I45" s="192"/>
    </row>
    <row r="46" spans="1:9" ht="15" customHeight="1">
      <c r="A46" s="187"/>
      <c r="B46" s="188">
        <v>32</v>
      </c>
      <c r="C46" s="215" t="s">
        <v>178</v>
      </c>
      <c r="D46" s="189" t="str">
        <f>CONCATENATE(VLOOKUP(B46,Startlist!B:H,3,FALSE)," / ",VLOOKUP(B46,Startlist!B:H,4,FALSE))</f>
        <v>Toomas Vask / Alar Tatrik</v>
      </c>
      <c r="E46" s="188" t="str">
        <f>VLOOKUP(B46,Startlist!B:F,5,FALSE)</f>
        <v>EST</v>
      </c>
      <c r="F46" s="189" t="str">
        <f>VLOOKUP(B46,Startlist!B:H,7,FALSE)</f>
        <v>BMW M3</v>
      </c>
      <c r="G46" s="190" t="str">
        <f>VLOOKUP(B46,Startlist!B:H,6,FALSE)</f>
        <v>LaitseRallyPark</v>
      </c>
      <c r="H46" s="268" t="s">
        <v>1598</v>
      </c>
      <c r="I46" s="192"/>
    </row>
    <row r="47" spans="1:9" ht="15" customHeight="1">
      <c r="A47" s="187"/>
      <c r="B47" s="188">
        <v>55</v>
      </c>
      <c r="C47" s="215" t="s">
        <v>178</v>
      </c>
      <c r="D47" s="189" t="str">
        <f>CONCATENATE(VLOOKUP(B47,Startlist!B:H,3,FALSE)," / ",VLOOKUP(B47,Startlist!B:H,4,FALSE))</f>
        <v>Madis Vanaselja / Jaanus Hōbemägi</v>
      </c>
      <c r="E47" s="188" t="str">
        <f>VLOOKUP(B47,Startlist!B:F,5,FALSE)</f>
        <v>EST</v>
      </c>
      <c r="F47" s="189" t="str">
        <f>VLOOKUP(B47,Startlist!B:H,7,FALSE)</f>
        <v>BMW 320</v>
      </c>
      <c r="G47" s="190" t="str">
        <f>VLOOKUP(B47,Startlist!B:H,6,FALSE)</f>
        <v>LaitseRallyPark</v>
      </c>
      <c r="H47" s="268" t="s">
        <v>1598</v>
      </c>
      <c r="I47" s="192"/>
    </row>
    <row r="48" spans="1:9" ht="15" customHeight="1">
      <c r="A48" s="187"/>
      <c r="B48" s="188">
        <v>56</v>
      </c>
      <c r="C48" s="215" t="s">
        <v>178</v>
      </c>
      <c r="D48" s="189" t="str">
        <f>CONCATENATE(VLOOKUP(B48,Startlist!B:H,3,FALSE)," / ",VLOOKUP(B48,Startlist!B:H,4,FALSE))</f>
        <v>Vallo Nuuter / Eero Kikerpill</v>
      </c>
      <c r="E48" s="188" t="str">
        <f>VLOOKUP(B48,Startlist!B:F,5,FALSE)</f>
        <v>EST</v>
      </c>
      <c r="F48" s="189" t="str">
        <f>VLOOKUP(B48,Startlist!B:H,7,FALSE)</f>
        <v>BMW M3</v>
      </c>
      <c r="G48" s="190" t="str">
        <f>VLOOKUP(B48,Startlist!B:H,6,FALSE)</f>
        <v>LaitseRallyPark</v>
      </c>
      <c r="H48" s="268" t="s">
        <v>1598</v>
      </c>
      <c r="I48" s="192"/>
    </row>
    <row r="49" spans="1:8" ht="7.5" customHeight="1">
      <c r="A49" s="193"/>
      <c r="B49" s="195"/>
      <c r="C49" s="195"/>
      <c r="D49" s="196"/>
      <c r="E49" s="195"/>
      <c r="F49" s="196"/>
      <c r="G49" s="197"/>
      <c r="H49" s="198"/>
    </row>
    <row r="50" spans="1:9" ht="15" customHeight="1">
      <c r="A50" s="187">
        <v>1</v>
      </c>
      <c r="B50" s="188">
        <v>1</v>
      </c>
      <c r="C50" s="188" t="s">
        <v>319</v>
      </c>
      <c r="D50" s="189" t="str">
        <f>CONCATENATE(VLOOKUP(B50,Startlist!B:H,3,FALSE)," / ",VLOOKUP(B50,Startlist!B:H,4,FALSE))</f>
        <v>Georg Gross / Raigo Mōlder</v>
      </c>
      <c r="E50" s="188" t="str">
        <f>VLOOKUP(B50,Startlist!B:F,5,FALSE)</f>
        <v>EST</v>
      </c>
      <c r="F50" s="189" t="str">
        <f>VLOOKUP(B50,Startlist!B:H,7,FALSE)</f>
        <v>Ford Focus WRC 08</v>
      </c>
      <c r="G50" s="190" t="str">
        <f>VLOOKUP(B50,Startlist!B:H,6,FALSE)</f>
        <v>OT Racing</v>
      </c>
      <c r="H50" s="191" t="str">
        <f>VLOOKUP(B50,Results!B:Q,15,FALSE)</f>
        <v> 1:01.47,9</v>
      </c>
      <c r="I50" s="192"/>
    </row>
    <row r="51" spans="1:9" ht="15" customHeight="1">
      <c r="A51" s="187">
        <f>A50+1</f>
        <v>2</v>
      </c>
      <c r="B51" s="188">
        <v>19</v>
      </c>
      <c r="C51" s="215" t="s">
        <v>319</v>
      </c>
      <c r="D51" s="189" t="str">
        <f>CONCATENATE(VLOOKUP(B51,Startlist!B:H,3,FALSE)," / ",VLOOKUP(B51,Startlist!B:H,4,FALSE))</f>
        <v>Arsi Tupits / Oliver Tampuu</v>
      </c>
      <c r="E51" s="188" t="str">
        <f>VLOOKUP(B51,Startlist!B:F,5,FALSE)</f>
        <v>EST</v>
      </c>
      <c r="F51" s="189" t="str">
        <f>VLOOKUP(B51,Startlist!B:H,7,FALSE)</f>
        <v>Mitsubishi Lancer Evo 6</v>
      </c>
      <c r="G51" s="190" t="str">
        <f>VLOOKUP(B51,Startlist!B:H,6,FALSE)</f>
        <v>PSC Motorsport</v>
      </c>
      <c r="H51" s="191" t="str">
        <f>VLOOKUP(B51,Results!B:Q,15,FALSE)</f>
        <v> 1:08.53,4</v>
      </c>
      <c r="I51" s="192"/>
    </row>
    <row r="52" spans="1:9" ht="15" customHeight="1">
      <c r="A52" s="187">
        <f>A51+1</f>
        <v>3</v>
      </c>
      <c r="B52" s="188">
        <v>15</v>
      </c>
      <c r="C52" s="215" t="s">
        <v>319</v>
      </c>
      <c r="D52" s="189" t="str">
        <f>CONCATENATE(VLOOKUP(B52,Startlist!B:H,3,FALSE)," / ",VLOOKUP(B52,Startlist!B:H,4,FALSE))</f>
        <v>Allan Ilves / Kristo Tamm</v>
      </c>
      <c r="E52" s="188" t="str">
        <f>VLOOKUP(B52,Startlist!B:F,5,FALSE)</f>
        <v>EST</v>
      </c>
      <c r="F52" s="189" t="str">
        <f>VLOOKUP(B52,Startlist!B:H,7,FALSE)</f>
        <v>Mitsubishi Lancer Evo 8</v>
      </c>
      <c r="G52" s="190" t="str">
        <f>VLOOKUP(B52,Startlist!B:H,6,FALSE)</f>
        <v>Carglass Motorsport</v>
      </c>
      <c r="H52" s="191" t="str">
        <f>VLOOKUP(B52,Results!B:Q,15,FALSE)</f>
        <v> 1:08.56,6</v>
      </c>
      <c r="I52" s="192"/>
    </row>
    <row r="53" spans="1:9" ht="15" customHeight="1">
      <c r="A53" s="187">
        <f>A52+1</f>
        <v>4</v>
      </c>
      <c r="B53" s="188">
        <v>33</v>
      </c>
      <c r="C53" s="215" t="s">
        <v>319</v>
      </c>
      <c r="D53" s="189" t="str">
        <f>CONCATENATE(VLOOKUP(B53,Startlist!B:H,3,FALSE)," / ",VLOOKUP(B53,Startlist!B:H,4,FALSE))</f>
        <v>David Sultanjants / Siim Oja</v>
      </c>
      <c r="E53" s="188" t="str">
        <f>VLOOKUP(B53,Startlist!B:F,5,FALSE)</f>
        <v>EST</v>
      </c>
      <c r="F53" s="189" t="str">
        <f>VLOOKUP(B53,Startlist!B:H,7,FALSE)</f>
        <v>Honda Civic Type-R</v>
      </c>
      <c r="G53" s="190" t="str">
        <f>VLOOKUP(B53,Startlist!B:H,6,FALSE)</f>
        <v>G.M.Racing SK</v>
      </c>
      <c r="H53" s="191" t="str">
        <f>VLOOKUP(B53,Results!B:Q,15,FALSE)</f>
        <v> 1:11.31,8</v>
      </c>
      <c r="I53" s="192"/>
    </row>
    <row r="54" spans="1:9" ht="15" customHeight="1">
      <c r="A54" s="187"/>
      <c r="B54" s="188">
        <v>14</v>
      </c>
      <c r="C54" s="215" t="s">
        <v>319</v>
      </c>
      <c r="D54" s="189" t="str">
        <f>CONCATENATE(VLOOKUP(B54,Startlist!B:H,3,FALSE)," / ",VLOOKUP(B54,Startlist!B:H,4,FALSE))</f>
        <v>Henri Raide / Raul Kulgevee</v>
      </c>
      <c r="E54" s="188" t="str">
        <f>VLOOKUP(B54,Startlist!B:F,5,FALSE)</f>
        <v>EST</v>
      </c>
      <c r="F54" s="189" t="str">
        <f>VLOOKUP(B54,Startlist!B:H,7,FALSE)</f>
        <v>Mitsubishi Lancer Evo 7</v>
      </c>
      <c r="G54" s="190" t="str">
        <f>VLOOKUP(B54,Startlist!B:H,6,FALSE)</f>
        <v>OK TSK</v>
      </c>
      <c r="H54" s="268" t="s">
        <v>1598</v>
      </c>
      <c r="I54" s="192"/>
    </row>
    <row r="55" spans="1:8" ht="7.5" customHeight="1">
      <c r="A55" s="193"/>
      <c r="B55" s="195"/>
      <c r="C55" s="195"/>
      <c r="D55" s="196"/>
      <c r="E55" s="195"/>
      <c r="F55" s="196"/>
      <c r="G55" s="197"/>
      <c r="H55" s="198"/>
    </row>
    <row r="56" spans="1:9" ht="15" customHeight="1">
      <c r="A56" s="214">
        <v>1</v>
      </c>
      <c r="B56" s="215">
        <v>67</v>
      </c>
      <c r="C56" s="215" t="s">
        <v>320</v>
      </c>
      <c r="D56" s="216" t="str">
        <f>CONCATENATE(VLOOKUP(B56,Startlist!B:H,3,FALSE)," / ",VLOOKUP(B56,Startlist!B:H,4,FALSE))</f>
        <v>Kaido Vilu / Andrus Markson</v>
      </c>
      <c r="E56" s="215" t="str">
        <f>VLOOKUP(B56,Startlist!B:F,5,FALSE)</f>
        <v>EST</v>
      </c>
      <c r="F56" s="216" t="str">
        <f>VLOOKUP(B56,Startlist!B:H,7,FALSE)</f>
        <v>Gaz 51</v>
      </c>
      <c r="G56" s="217" t="str">
        <f>VLOOKUP(B56,Startlist!B:H,6,FALSE)</f>
        <v>GAZ Ralliklubi</v>
      </c>
      <c r="H56" s="191" t="str">
        <f>VLOOKUP(B56,Results!B:Q,15,FALSE)</f>
        <v> 1:35.32,7</v>
      </c>
      <c r="I56" s="192"/>
    </row>
    <row r="57" spans="1:9" ht="15" customHeight="1">
      <c r="A57" s="187"/>
      <c r="B57" s="188">
        <v>66</v>
      </c>
      <c r="C57" s="215" t="s">
        <v>320</v>
      </c>
      <c r="D57" s="189" t="str">
        <f>CONCATENATE(VLOOKUP(B57,Startlist!B:H,3,FALSE)," / ",VLOOKUP(B57,Startlist!B:H,4,FALSE))</f>
        <v>Kristo Laadre / Priit Pilden</v>
      </c>
      <c r="E57" s="188" t="str">
        <f>VLOOKUP(B57,Startlist!B:F,5,FALSE)</f>
        <v>EST</v>
      </c>
      <c r="F57" s="189" t="str">
        <f>VLOOKUP(B57,Startlist!B:H,7,FALSE)</f>
        <v>Gaz 51</v>
      </c>
      <c r="G57" s="190" t="str">
        <f>VLOOKUP(B57,Startlist!B:H,6,FALSE)</f>
        <v>GAZ Ralliklubi</v>
      </c>
      <c r="H57" s="268" t="s">
        <v>1598</v>
      </c>
      <c r="I57" s="192"/>
    </row>
  </sheetData>
  <printOptions horizontalCentered="1"/>
  <pageMargins left="0" right="0" top="0" bottom="0" header="0" footer="0"/>
  <pageSetup horizontalDpi="600" verticalDpi="600" orientation="landscape" paperSize="9" r:id="rId1"/>
  <rowBreaks count="1" manualBreakCount="1">
    <brk id="34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I27"/>
  <sheetViews>
    <sheetView workbookViewId="0" topLeftCell="A1">
      <selection activeCell="A6" sqref="A6"/>
    </sheetView>
  </sheetViews>
  <sheetFormatPr defaultColWidth="9.140625" defaultRowHeight="12.75"/>
  <cols>
    <col min="1" max="1" width="5.28125" style="0" customWidth="1"/>
    <col min="2" max="2" width="6.00390625" style="0" customWidth="1"/>
    <col min="3" max="3" width="5.421875" style="0" bestFit="1" customWidth="1"/>
    <col min="4" max="4" width="38.28125" style="0" bestFit="1" customWidth="1"/>
    <col min="5" max="5" width="10.421875" style="0" customWidth="1"/>
    <col min="6" max="6" width="24.8515625" style="0" customWidth="1"/>
    <col min="7" max="7" width="24.57421875" style="0" bestFit="1" customWidth="1"/>
    <col min="8" max="8" width="13.7109375" style="25" customWidth="1"/>
  </cols>
  <sheetData>
    <row r="1" ht="18">
      <c r="E1" s="218" t="s">
        <v>126</v>
      </c>
    </row>
    <row r="2" ht="15.75">
      <c r="E2" s="1" t="str">
        <f>Startlist!$F3</f>
        <v>Grossi Toidukaubad VIRU RALLY 2013</v>
      </c>
    </row>
    <row r="3" ht="15">
      <c r="E3" s="64" t="str">
        <f>Startlist!$F4</f>
        <v>05.-06. July 2013</v>
      </c>
    </row>
    <row r="4" ht="15">
      <c r="E4" s="64" t="str">
        <f>Startlist!$F5</f>
        <v>Rakvere, Lääne- ja Ida-Virumaa</v>
      </c>
    </row>
    <row r="5" ht="12.75">
      <c r="H5" s="184"/>
    </row>
    <row r="6" spans="1:8" ht="12.75">
      <c r="A6" s="38"/>
      <c r="B6" s="185" t="s">
        <v>143</v>
      </c>
      <c r="C6" s="177" t="s">
        <v>124</v>
      </c>
      <c r="D6" s="175" t="s">
        <v>125</v>
      </c>
      <c r="E6" s="174"/>
      <c r="F6" s="176" t="s">
        <v>140</v>
      </c>
      <c r="G6" s="186" t="s">
        <v>139</v>
      </c>
      <c r="H6" s="8" t="s">
        <v>132</v>
      </c>
    </row>
    <row r="7" spans="1:9" ht="15" customHeight="1">
      <c r="A7" s="187">
        <v>1</v>
      </c>
      <c r="B7" s="188">
        <v>4</v>
      </c>
      <c r="C7" s="188" t="s">
        <v>186</v>
      </c>
      <c r="D7" s="189" t="str">
        <f>CONCATENATE(VLOOKUP(B7,Startlist!B:H,3,FALSE)," / ",VLOOKUP(B7,Startlist!B:H,4,FALSE))</f>
        <v>Timmu Kōrge / Erki Pints</v>
      </c>
      <c r="E7" s="188" t="str">
        <f>VLOOKUP(B7,Startlist!B:F,5,FALSE)</f>
        <v>EST</v>
      </c>
      <c r="F7" s="189" t="str">
        <f>VLOOKUP(B7,Startlist!B:H,7,FALSE)</f>
        <v>Mitsubishi Lancer Evo 9</v>
      </c>
      <c r="G7" s="190" t="str">
        <f>VLOOKUP(B7,Startlist!B:H,6,FALSE)</f>
        <v>MM-Motorsport</v>
      </c>
      <c r="H7" s="191" t="str">
        <f>VLOOKUP(B7,Results!B:Q,15,FALSE)</f>
        <v> 1:03.16,1</v>
      </c>
      <c r="I7" s="192"/>
    </row>
    <row r="8" spans="1:9" ht="15" customHeight="1">
      <c r="A8" s="187">
        <f>A7+1</f>
        <v>2</v>
      </c>
      <c r="B8" s="188">
        <v>6</v>
      </c>
      <c r="C8" s="188" t="s">
        <v>186</v>
      </c>
      <c r="D8" s="189" t="str">
        <f>CONCATENATE(VLOOKUP(B8,Startlist!B:H,3,FALSE)," / ",VLOOKUP(B8,Startlist!B:H,4,FALSE))</f>
        <v>Rainer Aus / Simo Koskinen</v>
      </c>
      <c r="E8" s="188" t="str">
        <f>VLOOKUP(B8,Startlist!B:F,5,FALSE)</f>
        <v>EST</v>
      </c>
      <c r="F8" s="189" t="str">
        <f>VLOOKUP(B8,Startlist!B:H,7,FALSE)</f>
        <v>Mitsubishi Lancer Evo 9</v>
      </c>
      <c r="G8" s="190" t="str">
        <f>VLOOKUP(B8,Startlist!B:H,6,FALSE)</f>
        <v>Carglass Motorsport</v>
      </c>
      <c r="H8" s="191" t="str">
        <f>VLOOKUP(B8,Results!B:Q,15,FALSE)</f>
        <v> 1:03.29,5</v>
      </c>
      <c r="I8" s="192"/>
    </row>
    <row r="9" spans="1:9" ht="15" customHeight="1">
      <c r="A9" s="187">
        <f>A8+1</f>
        <v>3</v>
      </c>
      <c r="B9" s="188">
        <v>8</v>
      </c>
      <c r="C9" s="188" t="s">
        <v>186</v>
      </c>
      <c r="D9" s="189" t="str">
        <f>CONCATENATE(VLOOKUP(B9,Startlist!B:H,3,FALSE)," / ",VLOOKUP(B9,Startlist!B:H,4,FALSE))</f>
        <v>Raul Jeets / Andrus Toom</v>
      </c>
      <c r="E9" s="188" t="str">
        <f>VLOOKUP(B9,Startlist!B:F,5,FALSE)</f>
        <v>EST</v>
      </c>
      <c r="F9" s="189" t="str">
        <f>VLOOKUP(B9,Startlist!B:H,7,FALSE)</f>
        <v>Mitsubishi Lancer Evo 10</v>
      </c>
      <c r="G9" s="190" t="str">
        <f>VLOOKUP(B9,Startlist!B:H,6,FALSE)</f>
        <v>OT Racing</v>
      </c>
      <c r="H9" s="191" t="str">
        <f>VLOOKUP(B9,Results!B:Q,15,FALSE)</f>
        <v> 1:04.40,0</v>
      </c>
      <c r="I9" s="192"/>
    </row>
    <row r="10" spans="1:9" ht="15" customHeight="1">
      <c r="A10" s="187">
        <f>A9+1</f>
        <v>4</v>
      </c>
      <c r="B10" s="188">
        <v>10</v>
      </c>
      <c r="C10" s="188" t="s">
        <v>186</v>
      </c>
      <c r="D10" s="189" t="str">
        <f>CONCATENATE(VLOOKUP(B10,Startlist!B:H,3,FALSE)," / ",VLOOKUP(B10,Startlist!B:H,4,FALSE))</f>
        <v>Markus Abram / Rein Jōessar</v>
      </c>
      <c r="E10" s="188" t="str">
        <f>VLOOKUP(B10,Startlist!B:F,5,FALSE)</f>
        <v>EST</v>
      </c>
      <c r="F10" s="189" t="str">
        <f>VLOOKUP(B10,Startlist!B:H,7,FALSE)</f>
        <v>Mitsubishi Lancer Evo 10</v>
      </c>
      <c r="G10" s="190" t="str">
        <f>VLOOKUP(B10,Startlist!B:H,6,FALSE)</f>
        <v>Merkomar Motorsport</v>
      </c>
      <c r="H10" s="191" t="str">
        <f>VLOOKUP(B10,Results!B:Q,15,FALSE)</f>
        <v> 1:05.29,3</v>
      </c>
      <c r="I10" s="192"/>
    </row>
    <row r="11" spans="1:9" ht="15" customHeight="1">
      <c r="A11" s="187">
        <f>A10+1</f>
        <v>5</v>
      </c>
      <c r="B11" s="188">
        <v>20</v>
      </c>
      <c r="C11" s="188" t="s">
        <v>186</v>
      </c>
      <c r="D11" s="189" t="str">
        <f>CONCATENATE(VLOOKUP(B11,Startlist!B:H,3,FALSE)," / ",VLOOKUP(B11,Startlist!B:H,4,FALSE))</f>
        <v>Taras Kravchenko / Yuriy Kuzminov</v>
      </c>
      <c r="E11" s="188" t="str">
        <f>VLOOKUP(B11,Startlist!B:F,5,FALSE)</f>
        <v>UKR</v>
      </c>
      <c r="F11" s="189" t="str">
        <f>VLOOKUP(B11,Startlist!B:H,7,FALSE)</f>
        <v>Mitsubishi Lancer Evo 9</v>
      </c>
      <c r="G11" s="190" t="str">
        <f>VLOOKUP(B11,Startlist!B:H,6,FALSE)</f>
        <v>Dynamic Sport</v>
      </c>
      <c r="H11" s="191" t="str">
        <f>VLOOKUP(B11,Results!B:Q,15,FALSE)</f>
        <v> 1:10.47,6</v>
      </c>
      <c r="I11" s="192"/>
    </row>
    <row r="12" spans="1:9" ht="15" customHeight="1">
      <c r="A12" s="187"/>
      <c r="B12" s="188">
        <v>7</v>
      </c>
      <c r="C12" s="188" t="s">
        <v>186</v>
      </c>
      <c r="D12" s="189" t="str">
        <f>CONCATENATE(VLOOKUP(B12,Startlist!B:H,3,FALSE)," / ",VLOOKUP(B12,Startlist!B:H,4,FALSE))</f>
        <v>Egon Kaur / Erik Lepikson</v>
      </c>
      <c r="E12" s="188" t="str">
        <f>VLOOKUP(B12,Startlist!B:F,5,FALSE)</f>
        <v>EST</v>
      </c>
      <c r="F12" s="189" t="str">
        <f>VLOOKUP(B12,Startlist!B:H,7,FALSE)</f>
        <v>Mitsubishi Lancer Evo 10</v>
      </c>
      <c r="G12" s="190" t="str">
        <f>VLOOKUP(B12,Startlist!B:H,6,FALSE)</f>
        <v>Carglass Motorsport</v>
      </c>
      <c r="H12" s="268" t="s">
        <v>1598</v>
      </c>
      <c r="I12" s="192"/>
    </row>
    <row r="13" spans="1:8" ht="7.5" customHeight="1">
      <c r="A13" s="193"/>
      <c r="B13" s="194"/>
      <c r="C13" s="195"/>
      <c r="D13" s="196"/>
      <c r="E13" s="195"/>
      <c r="F13" s="196"/>
      <c r="G13" s="197"/>
      <c r="H13" s="198"/>
    </row>
    <row r="14" spans="1:9" ht="15" customHeight="1">
      <c r="A14" s="187">
        <v>1</v>
      </c>
      <c r="B14" s="188">
        <v>33</v>
      </c>
      <c r="C14" s="188" t="s">
        <v>187</v>
      </c>
      <c r="D14" s="189" t="str">
        <f>CONCATENATE(VLOOKUP(B14,Startlist!B:H,3,FALSE)," / ",VLOOKUP(B14,Startlist!B:H,4,FALSE))</f>
        <v>David Sultanjants / Siim Oja</v>
      </c>
      <c r="E14" s="188" t="str">
        <f>VLOOKUP(B14,Startlist!B:F,5,FALSE)</f>
        <v>EST</v>
      </c>
      <c r="F14" s="189" t="str">
        <f>VLOOKUP(B14,Startlist!B:H,7,FALSE)</f>
        <v>Honda Civic Type-R</v>
      </c>
      <c r="G14" s="190" t="str">
        <f>VLOOKUP(B14,Startlist!B:H,6,FALSE)</f>
        <v>G.M.Racing SK</v>
      </c>
      <c r="H14" s="191" t="str">
        <f>VLOOKUP(B14,Results!B:Q,15,FALSE)</f>
        <v> 1:11.31,8</v>
      </c>
      <c r="I14" s="192"/>
    </row>
    <row r="15" spans="1:9" ht="15" customHeight="1">
      <c r="A15" s="187">
        <f>A14+1</f>
        <v>2</v>
      </c>
      <c r="B15" s="188">
        <v>35</v>
      </c>
      <c r="C15" s="188" t="s">
        <v>187</v>
      </c>
      <c r="D15" s="189" t="str">
        <f>CONCATENATE(VLOOKUP(B15,Startlist!B:H,3,FALSE)," / ",VLOOKUP(B15,Startlist!B:H,4,FALSE))</f>
        <v>Kevin Kuusik / Carl Terras</v>
      </c>
      <c r="E15" s="188" t="str">
        <f>VLOOKUP(B15,Startlist!B:F,5,FALSE)</f>
        <v>EST</v>
      </c>
      <c r="F15" s="189" t="str">
        <f>VLOOKUP(B15,Startlist!B:H,7,FALSE)</f>
        <v>Renault Clio Ragnotti</v>
      </c>
      <c r="G15" s="190" t="str">
        <f>VLOOKUP(B15,Startlist!B:H,6,FALSE)</f>
        <v>OT Racing</v>
      </c>
      <c r="H15" s="191" t="str">
        <f>VLOOKUP(B15,Results!B:Q,15,FALSE)</f>
        <v> 1:14.40,1</v>
      </c>
      <c r="I15" s="192"/>
    </row>
    <row r="16" spans="1:9" ht="15" customHeight="1">
      <c r="A16" s="187">
        <f>A15+1</f>
        <v>3</v>
      </c>
      <c r="B16" s="188">
        <v>22</v>
      </c>
      <c r="C16" s="188" t="s">
        <v>187</v>
      </c>
      <c r="D16" s="189" t="str">
        <f>CONCATENATE(VLOOKUP(B16,Startlist!B:H,3,FALSE)," / ",VLOOKUP(B16,Startlist!B:H,4,FALSE))</f>
        <v>Rainer Rohtmets / Rauno Rohtmets</v>
      </c>
      <c r="E16" s="188" t="str">
        <f>VLOOKUP(B16,Startlist!B:F,5,FALSE)</f>
        <v>EST</v>
      </c>
      <c r="F16" s="189" t="str">
        <f>VLOOKUP(B16,Startlist!B:H,7,FALSE)</f>
        <v>Citroen C2 R2 Max</v>
      </c>
      <c r="G16" s="190" t="str">
        <f>VLOOKUP(B16,Startlist!B:H,6,FALSE)</f>
        <v>Printsport</v>
      </c>
      <c r="H16" s="191" t="str">
        <f>VLOOKUP(B16,Results!B:Q,15,FALSE)</f>
        <v> 1:21.05,6</v>
      </c>
      <c r="I16" s="192"/>
    </row>
    <row r="17" spans="1:9" ht="15" customHeight="1">
      <c r="A17" s="187"/>
      <c r="B17" s="188">
        <v>18</v>
      </c>
      <c r="C17" s="188" t="s">
        <v>187</v>
      </c>
      <c r="D17" s="189" t="str">
        <f>CONCATENATE(VLOOKUP(B17,Startlist!B:H,3,FALSE)," / ",VLOOKUP(B17,Startlist!B:H,4,FALSE))</f>
        <v>Sander Siniorg / Annika Arnek</v>
      </c>
      <c r="E17" s="188" t="str">
        <f>VLOOKUP(B17,Startlist!B:F,5,FALSE)</f>
        <v>EST</v>
      </c>
      <c r="F17" s="189" t="str">
        <f>VLOOKUP(B17,Startlist!B:H,7,FALSE)</f>
        <v>Honda Civic Type-R</v>
      </c>
      <c r="G17" s="190" t="str">
        <f>VLOOKUP(B17,Startlist!B:H,6,FALSE)</f>
        <v>Prorehv Rally Team</v>
      </c>
      <c r="H17" s="268" t="s">
        <v>1598</v>
      </c>
      <c r="I17" s="192"/>
    </row>
    <row r="18" spans="1:9" ht="15" customHeight="1">
      <c r="A18" s="187"/>
      <c r="B18" s="188">
        <v>26</v>
      </c>
      <c r="C18" s="188" t="s">
        <v>187</v>
      </c>
      <c r="D18" s="189" t="str">
        <f>CONCATENATE(VLOOKUP(B18,Startlist!B:H,3,FALSE)," / ",VLOOKUP(B18,Startlist!B:H,4,FALSE))</f>
        <v>Rasmus Uustulnd / Imre Kuusk</v>
      </c>
      <c r="E18" s="188" t="str">
        <f>VLOOKUP(B18,Startlist!B:F,5,FALSE)</f>
        <v>EST</v>
      </c>
      <c r="F18" s="189" t="str">
        <f>VLOOKUP(B18,Startlist!B:H,7,FALSE)</f>
        <v>Ford Fiesta R2</v>
      </c>
      <c r="G18" s="190" t="str">
        <f>VLOOKUP(B18,Startlist!B:H,6,FALSE)</f>
        <v>OT Racing</v>
      </c>
      <c r="H18" s="268" t="s">
        <v>1598</v>
      </c>
      <c r="I18" s="192"/>
    </row>
    <row r="19" spans="1:9" ht="15" customHeight="1">
      <c r="A19" s="187"/>
      <c r="B19" s="188">
        <v>31</v>
      </c>
      <c r="C19" s="188" t="s">
        <v>187</v>
      </c>
      <c r="D19" s="189" t="str">
        <f>CONCATENATE(VLOOKUP(B19,Startlist!B:H,3,FALSE)," / ",VLOOKUP(B19,Startlist!B:H,4,FALSE))</f>
        <v>Kristo Subi / Teele Sepp</v>
      </c>
      <c r="E19" s="188" t="str">
        <f>VLOOKUP(B19,Startlist!B:F,5,FALSE)</f>
        <v>EST</v>
      </c>
      <c r="F19" s="189" t="str">
        <f>VLOOKUP(B19,Startlist!B:H,7,FALSE)</f>
        <v>Honda Civic Type-R</v>
      </c>
      <c r="G19" s="190" t="str">
        <f>VLOOKUP(B19,Startlist!B:H,6,FALSE)</f>
        <v>ECOM Motorsport</v>
      </c>
      <c r="H19" s="268" t="s">
        <v>1598</v>
      </c>
      <c r="I19" s="192"/>
    </row>
    <row r="20" spans="1:9" ht="15" customHeight="1">
      <c r="A20" s="187"/>
      <c r="B20" s="188">
        <v>34</v>
      </c>
      <c r="C20" s="188" t="s">
        <v>187</v>
      </c>
      <c r="D20" s="189" t="str">
        <f>CONCATENATE(VLOOKUP(B20,Startlist!B:H,3,FALSE)," / ",VLOOKUP(B20,Startlist!B:H,4,FALSE))</f>
        <v>Ivar Rühka / Priit Hain</v>
      </c>
      <c r="E20" s="188" t="str">
        <f>VLOOKUP(B20,Startlist!B:F,5,FALSE)</f>
        <v>EST</v>
      </c>
      <c r="F20" s="189" t="str">
        <f>VLOOKUP(B20,Startlist!B:H,7,FALSE)</f>
        <v>Renault Clio</v>
      </c>
      <c r="G20" s="190" t="str">
        <f>VLOOKUP(B20,Startlist!B:H,6,FALSE)</f>
        <v>OK TSK</v>
      </c>
      <c r="H20" s="268" t="s">
        <v>1598</v>
      </c>
      <c r="I20" s="192"/>
    </row>
    <row r="21" spans="1:9" ht="15" customHeight="1">
      <c r="A21" s="187"/>
      <c r="B21" s="188">
        <v>51</v>
      </c>
      <c r="C21" s="188" t="s">
        <v>187</v>
      </c>
      <c r="D21" s="189" t="str">
        <f>CONCATENATE(VLOOKUP(B21,Startlist!B:H,3,FALSE)," / ",VLOOKUP(B21,Startlist!B:H,4,FALSE))</f>
        <v>Henry Asi / Taaniel Tigas</v>
      </c>
      <c r="E21" s="188" t="str">
        <f>VLOOKUP(B21,Startlist!B:F,5,FALSE)</f>
        <v>EST</v>
      </c>
      <c r="F21" s="189" t="str">
        <f>VLOOKUP(B21,Startlist!B:H,7,FALSE)</f>
        <v>Honda Civic Type-R</v>
      </c>
      <c r="G21" s="190" t="str">
        <f>VLOOKUP(B21,Startlist!B:H,6,FALSE)</f>
        <v>ECOM Motorsport</v>
      </c>
      <c r="H21" s="268" t="s">
        <v>1598</v>
      </c>
      <c r="I21" s="192"/>
    </row>
    <row r="22" spans="1:8" ht="7.5" customHeight="1">
      <c r="A22" s="193"/>
      <c r="B22" s="194"/>
      <c r="C22" s="195"/>
      <c r="D22" s="196"/>
      <c r="E22" s="195"/>
      <c r="F22" s="196"/>
      <c r="G22" s="197"/>
      <c r="H22" s="198"/>
    </row>
    <row r="23" spans="1:9" ht="15" customHeight="1">
      <c r="A23" s="187"/>
      <c r="B23" s="188">
        <v>38</v>
      </c>
      <c r="C23" s="188" t="s">
        <v>127</v>
      </c>
      <c r="D23" s="189" t="str">
        <f>CONCATENATE(VLOOKUP(B23,Startlist!B:H,3,FALSE)," / ",VLOOKUP(B23,Startlist!B:H,4,FALSE))</f>
        <v>Taavo Tigane / Eero Viljus</v>
      </c>
      <c r="E23" s="188" t="str">
        <f>VLOOKUP(B23,Startlist!B:F,5,FALSE)</f>
        <v>EST</v>
      </c>
      <c r="F23" s="189" t="str">
        <f>VLOOKUP(B23,Startlist!B:H,7,FALSE)</f>
        <v>Nissan Sunny</v>
      </c>
      <c r="G23" s="190" t="str">
        <f>VLOOKUP(B23,Startlist!B:H,6,FALSE)</f>
        <v>RS Racing Team</v>
      </c>
      <c r="H23" s="268" t="s">
        <v>1598</v>
      </c>
      <c r="I23" s="192"/>
    </row>
    <row r="24" spans="1:9" ht="15" customHeight="1">
      <c r="A24" s="187"/>
      <c r="B24" s="188">
        <v>45</v>
      </c>
      <c r="C24" s="188" t="s">
        <v>127</v>
      </c>
      <c r="D24" s="189" t="str">
        <f>CONCATENATE(VLOOKUP(B24,Startlist!B:H,3,FALSE)," / ",VLOOKUP(B24,Startlist!B:H,4,FALSE))</f>
        <v>Kristjan Sinik / Rudolf Rohusaar</v>
      </c>
      <c r="E24" s="188" t="str">
        <f>VLOOKUP(B24,Startlist!B:F,5,FALSE)</f>
        <v>EST</v>
      </c>
      <c r="F24" s="189" t="str">
        <f>VLOOKUP(B24,Startlist!B:H,7,FALSE)</f>
        <v>Nissan Sunny</v>
      </c>
      <c r="G24" s="190" t="str">
        <f>VLOOKUP(B24,Startlist!B:H,6,FALSE)</f>
        <v>Prorex Racing</v>
      </c>
      <c r="H24" s="268" t="s">
        <v>1598</v>
      </c>
      <c r="I24" s="192"/>
    </row>
    <row r="25" ht="12.75">
      <c r="H25" s="3"/>
    </row>
    <row r="26" ht="12.75">
      <c r="H26" s="3"/>
    </row>
    <row r="27" ht="12.75">
      <c r="H27" s="3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9"/>
  <sheetViews>
    <sheetView workbookViewId="0" topLeftCell="A1">
      <selection activeCell="A8" sqref="A8"/>
    </sheetView>
  </sheetViews>
  <sheetFormatPr defaultColWidth="9.140625" defaultRowHeight="12.75"/>
  <cols>
    <col min="1" max="1" width="5.28125" style="38" customWidth="1"/>
    <col min="2" max="2" width="6.00390625" style="125" customWidth="1"/>
    <col min="4" max="4" width="23.00390625" style="0" customWidth="1"/>
    <col min="5" max="5" width="21.421875" style="0" customWidth="1"/>
    <col min="6" max="6" width="11.8515625" style="0" customWidth="1"/>
    <col min="7" max="7" width="29.00390625" style="0" customWidth="1"/>
    <col min="8" max="8" width="24.421875" style="0" customWidth="1"/>
  </cols>
  <sheetData>
    <row r="1" spans="1:9" ht="12.75">
      <c r="A1" s="122"/>
      <c r="B1" s="128"/>
      <c r="C1" s="106"/>
      <c r="D1" s="106"/>
      <c r="E1" s="106"/>
      <c r="F1" s="106"/>
      <c r="G1" s="106"/>
      <c r="H1" s="255" t="s">
        <v>387</v>
      </c>
      <c r="I1" s="111" t="s">
        <v>1069</v>
      </c>
    </row>
    <row r="2" spans="1:9" ht="14.25">
      <c r="A2" s="122"/>
      <c r="B2" s="128"/>
      <c r="C2" s="106"/>
      <c r="D2" s="106"/>
      <c r="E2" s="106"/>
      <c r="F2" s="141"/>
      <c r="G2" s="106"/>
      <c r="H2" s="256" t="s">
        <v>392</v>
      </c>
      <c r="I2" s="111" t="s">
        <v>1070</v>
      </c>
    </row>
    <row r="3" spans="1:9" ht="15.75">
      <c r="A3" s="122"/>
      <c r="B3" s="210"/>
      <c r="C3" s="123"/>
      <c r="D3" s="106"/>
      <c r="E3" s="106"/>
      <c r="F3" s="108" t="str">
        <f>Startlist!$F3</f>
        <v>Grossi Toidukaubad VIRU RALLY 2013</v>
      </c>
      <c r="G3" s="106"/>
      <c r="H3" s="256" t="s">
        <v>393</v>
      </c>
      <c r="I3" s="111" t="s">
        <v>1071</v>
      </c>
    </row>
    <row r="4" spans="1:9" ht="15">
      <c r="A4" s="122"/>
      <c r="B4" s="210"/>
      <c r="C4" s="123"/>
      <c r="D4" s="106"/>
      <c r="E4" s="106"/>
      <c r="F4" s="107" t="str">
        <f>Startlist!$F4</f>
        <v>05.-06. July 2013</v>
      </c>
      <c r="G4" s="106"/>
      <c r="H4" s="256" t="s">
        <v>394</v>
      </c>
      <c r="I4" s="111" t="s">
        <v>1072</v>
      </c>
    </row>
    <row r="5" spans="1:9" ht="15">
      <c r="A5" s="122"/>
      <c r="B5" s="210"/>
      <c r="C5" s="123"/>
      <c r="D5" s="106"/>
      <c r="E5" s="106"/>
      <c r="F5" s="107" t="str">
        <f>Startlist!$F5</f>
        <v>Rakvere, Lääne- ja Ida-Virumaa</v>
      </c>
      <c r="G5" s="106"/>
      <c r="H5" s="211" t="s">
        <v>182</v>
      </c>
      <c r="I5" s="111" t="s">
        <v>87</v>
      </c>
    </row>
    <row r="6" spans="1:9" ht="15" customHeight="1">
      <c r="A6" s="122"/>
      <c r="B6" s="128"/>
      <c r="C6" s="123"/>
      <c r="D6" s="106"/>
      <c r="E6" s="106"/>
      <c r="F6" s="106"/>
      <c r="G6" s="106"/>
      <c r="H6" s="211" t="s">
        <v>183</v>
      </c>
      <c r="I6" s="111" t="s">
        <v>86</v>
      </c>
    </row>
    <row r="7" spans="1:9" ht="15.75" customHeight="1">
      <c r="A7" s="122"/>
      <c r="B7" s="10" t="s">
        <v>317</v>
      </c>
      <c r="C7" s="123"/>
      <c r="D7" s="106"/>
      <c r="E7" s="106"/>
      <c r="F7" s="106"/>
      <c r="G7" s="106"/>
      <c r="H7" s="106"/>
      <c r="I7" s="212"/>
    </row>
    <row r="8" spans="2:9" ht="12.75">
      <c r="B8" s="127" t="s">
        <v>134</v>
      </c>
      <c r="C8" s="5" t="s">
        <v>135</v>
      </c>
      <c r="D8" s="6" t="s">
        <v>136</v>
      </c>
      <c r="E8" s="7" t="s">
        <v>137</v>
      </c>
      <c r="F8" s="5" t="s">
        <v>138</v>
      </c>
      <c r="G8" s="6" t="s">
        <v>139</v>
      </c>
      <c r="H8" s="6" t="s">
        <v>140</v>
      </c>
      <c r="I8" s="8" t="s">
        <v>141</v>
      </c>
    </row>
    <row r="9" spans="1:9" ht="15" customHeight="1">
      <c r="A9" s="113" t="s">
        <v>321</v>
      </c>
      <c r="B9" s="136">
        <v>1</v>
      </c>
      <c r="C9" s="103" t="s">
        <v>175</v>
      </c>
      <c r="D9" s="104" t="s">
        <v>190</v>
      </c>
      <c r="E9" s="104" t="s">
        <v>191</v>
      </c>
      <c r="F9" s="103" t="s">
        <v>166</v>
      </c>
      <c r="G9" s="104" t="s">
        <v>192</v>
      </c>
      <c r="H9" s="104" t="s">
        <v>5</v>
      </c>
      <c r="I9" s="95" t="s">
        <v>1010</v>
      </c>
    </row>
    <row r="10" spans="1:9" ht="15" customHeight="1">
      <c r="A10" s="113" t="s">
        <v>322</v>
      </c>
      <c r="B10" s="136">
        <v>2</v>
      </c>
      <c r="C10" s="103" t="s">
        <v>174</v>
      </c>
      <c r="D10" s="104" t="s">
        <v>267</v>
      </c>
      <c r="E10" s="104" t="s">
        <v>268</v>
      </c>
      <c r="F10" s="103" t="s">
        <v>166</v>
      </c>
      <c r="G10" s="104" t="s">
        <v>192</v>
      </c>
      <c r="H10" s="104" t="s">
        <v>236</v>
      </c>
      <c r="I10" s="95" t="s">
        <v>1011</v>
      </c>
    </row>
    <row r="11" spans="1:9" ht="15" customHeight="1">
      <c r="A11" s="113" t="s">
        <v>323</v>
      </c>
      <c r="B11" s="136">
        <v>4</v>
      </c>
      <c r="C11" s="103" t="s">
        <v>174</v>
      </c>
      <c r="D11" s="104" t="s">
        <v>227</v>
      </c>
      <c r="E11" s="104" t="s">
        <v>228</v>
      </c>
      <c r="F11" s="103" t="s">
        <v>166</v>
      </c>
      <c r="G11" s="104" t="s">
        <v>270</v>
      </c>
      <c r="H11" s="104" t="s">
        <v>188</v>
      </c>
      <c r="I11" s="95" t="s">
        <v>1012</v>
      </c>
    </row>
    <row r="12" spans="1:9" ht="15" customHeight="1">
      <c r="A12" s="113" t="s">
        <v>324</v>
      </c>
      <c r="B12" s="136">
        <v>3</v>
      </c>
      <c r="C12" s="103" t="s">
        <v>174</v>
      </c>
      <c r="D12" s="104" t="s">
        <v>239</v>
      </c>
      <c r="E12" s="104" t="s">
        <v>240</v>
      </c>
      <c r="F12" s="103" t="s">
        <v>172</v>
      </c>
      <c r="G12" s="104" t="s">
        <v>193</v>
      </c>
      <c r="H12" s="104" t="s">
        <v>189</v>
      </c>
      <c r="I12" s="95" t="s">
        <v>1013</v>
      </c>
    </row>
    <row r="13" spans="1:9" ht="15" customHeight="1">
      <c r="A13" s="113" t="s">
        <v>325</v>
      </c>
      <c r="B13" s="136">
        <v>8</v>
      </c>
      <c r="C13" s="103" t="s">
        <v>174</v>
      </c>
      <c r="D13" s="104" t="s">
        <v>194</v>
      </c>
      <c r="E13" s="104" t="s">
        <v>195</v>
      </c>
      <c r="F13" s="103" t="s">
        <v>166</v>
      </c>
      <c r="G13" s="104" t="s">
        <v>192</v>
      </c>
      <c r="H13" s="104" t="s">
        <v>189</v>
      </c>
      <c r="I13" s="95" t="s">
        <v>1014</v>
      </c>
    </row>
    <row r="14" spans="1:9" ht="15" customHeight="1">
      <c r="A14" s="113" t="s">
        <v>326</v>
      </c>
      <c r="B14" s="136">
        <v>6</v>
      </c>
      <c r="C14" s="103" t="s">
        <v>174</v>
      </c>
      <c r="D14" s="104" t="s">
        <v>90</v>
      </c>
      <c r="E14" s="104" t="s">
        <v>91</v>
      </c>
      <c r="F14" s="103" t="s">
        <v>166</v>
      </c>
      <c r="G14" s="104" t="s">
        <v>327</v>
      </c>
      <c r="H14" s="104" t="s">
        <v>188</v>
      </c>
      <c r="I14" s="95" t="s">
        <v>1015</v>
      </c>
    </row>
    <row r="15" spans="1:9" ht="15" customHeight="1">
      <c r="A15" s="113" t="s">
        <v>328</v>
      </c>
      <c r="B15" s="136">
        <v>9</v>
      </c>
      <c r="C15" s="103" t="s">
        <v>174</v>
      </c>
      <c r="D15" s="104" t="s">
        <v>218</v>
      </c>
      <c r="E15" s="104" t="s">
        <v>219</v>
      </c>
      <c r="F15" s="103" t="s">
        <v>166</v>
      </c>
      <c r="G15" s="104" t="s">
        <v>220</v>
      </c>
      <c r="H15" s="104" t="s">
        <v>189</v>
      </c>
      <c r="I15" s="95" t="s">
        <v>1016</v>
      </c>
    </row>
    <row r="16" spans="1:9" ht="15" customHeight="1">
      <c r="A16" s="113" t="s">
        <v>329</v>
      </c>
      <c r="B16" s="136">
        <v>10</v>
      </c>
      <c r="C16" s="103" t="s">
        <v>174</v>
      </c>
      <c r="D16" s="104" t="s">
        <v>198</v>
      </c>
      <c r="E16" s="104" t="s">
        <v>199</v>
      </c>
      <c r="F16" s="103" t="s">
        <v>166</v>
      </c>
      <c r="G16" s="104" t="s">
        <v>200</v>
      </c>
      <c r="H16" s="104" t="s">
        <v>189</v>
      </c>
      <c r="I16" s="95" t="s">
        <v>1017</v>
      </c>
    </row>
    <row r="17" spans="1:9" ht="15" customHeight="1">
      <c r="A17" s="113" t="s">
        <v>330</v>
      </c>
      <c r="B17" s="136">
        <v>14</v>
      </c>
      <c r="C17" s="103" t="s">
        <v>175</v>
      </c>
      <c r="D17" s="104" t="s">
        <v>237</v>
      </c>
      <c r="E17" s="104" t="s">
        <v>222</v>
      </c>
      <c r="F17" s="103" t="s">
        <v>166</v>
      </c>
      <c r="G17" s="104" t="s">
        <v>223</v>
      </c>
      <c r="H17" s="104" t="s">
        <v>260</v>
      </c>
      <c r="I17" s="95" t="s">
        <v>1018</v>
      </c>
    </row>
    <row r="18" spans="1:9" ht="15" customHeight="1">
      <c r="A18" s="113" t="s">
        <v>331</v>
      </c>
      <c r="B18" s="136">
        <v>7</v>
      </c>
      <c r="C18" s="103" t="s">
        <v>174</v>
      </c>
      <c r="D18" s="104" t="s">
        <v>92</v>
      </c>
      <c r="E18" s="104" t="s">
        <v>93</v>
      </c>
      <c r="F18" s="103" t="s">
        <v>166</v>
      </c>
      <c r="G18" s="104" t="s">
        <v>327</v>
      </c>
      <c r="H18" s="104" t="s">
        <v>189</v>
      </c>
      <c r="I18" s="95" t="s">
        <v>1019</v>
      </c>
    </row>
    <row r="19" spans="1:9" ht="15" customHeight="1">
      <c r="A19" s="113" t="s">
        <v>332</v>
      </c>
      <c r="B19" s="136">
        <v>12</v>
      </c>
      <c r="C19" s="103" t="s">
        <v>177</v>
      </c>
      <c r="D19" s="104" t="s">
        <v>279</v>
      </c>
      <c r="E19" s="104" t="s">
        <v>280</v>
      </c>
      <c r="F19" s="103" t="s">
        <v>172</v>
      </c>
      <c r="G19" s="104" t="s">
        <v>281</v>
      </c>
      <c r="H19" s="104" t="s">
        <v>247</v>
      </c>
      <c r="I19" s="95" t="s">
        <v>1020</v>
      </c>
    </row>
    <row r="20" spans="1:9" ht="15" customHeight="1">
      <c r="A20" s="113" t="s">
        <v>333</v>
      </c>
      <c r="B20" s="136">
        <v>17</v>
      </c>
      <c r="C20" s="103" t="s">
        <v>174</v>
      </c>
      <c r="D20" s="104" t="s">
        <v>203</v>
      </c>
      <c r="E20" s="104" t="s">
        <v>24</v>
      </c>
      <c r="F20" s="103" t="s">
        <v>172</v>
      </c>
      <c r="G20" s="104" t="s">
        <v>203</v>
      </c>
      <c r="H20" s="104" t="s">
        <v>189</v>
      </c>
      <c r="I20" s="95" t="s">
        <v>1021</v>
      </c>
    </row>
    <row r="21" spans="1:9" ht="15" customHeight="1">
      <c r="A21" s="113" t="s">
        <v>334</v>
      </c>
      <c r="B21" s="136">
        <v>5</v>
      </c>
      <c r="C21" s="103" t="s">
        <v>174</v>
      </c>
      <c r="D21" s="104" t="s">
        <v>224</v>
      </c>
      <c r="E21" s="104" t="s">
        <v>289</v>
      </c>
      <c r="F21" s="103" t="s">
        <v>166</v>
      </c>
      <c r="G21" s="104" t="s">
        <v>193</v>
      </c>
      <c r="H21" s="104" t="s">
        <v>188</v>
      </c>
      <c r="I21" s="95" t="s">
        <v>1022</v>
      </c>
    </row>
    <row r="22" spans="1:9" ht="15" customHeight="1">
      <c r="A22" s="113" t="s">
        <v>335</v>
      </c>
      <c r="B22" s="136">
        <v>16</v>
      </c>
      <c r="C22" s="103" t="s">
        <v>177</v>
      </c>
      <c r="D22" s="104" t="s">
        <v>20</v>
      </c>
      <c r="E22" s="104" t="s">
        <v>21</v>
      </c>
      <c r="F22" s="103" t="s">
        <v>172</v>
      </c>
      <c r="G22" s="104" t="s">
        <v>22</v>
      </c>
      <c r="H22" s="104" t="s">
        <v>247</v>
      </c>
      <c r="I22" s="95" t="s">
        <v>1023</v>
      </c>
    </row>
    <row r="23" spans="1:9" ht="15" customHeight="1">
      <c r="A23" s="113" t="s">
        <v>336</v>
      </c>
      <c r="B23" s="136">
        <v>15</v>
      </c>
      <c r="C23" s="103" t="s">
        <v>175</v>
      </c>
      <c r="D23" s="104" t="s">
        <v>246</v>
      </c>
      <c r="E23" s="104" t="s">
        <v>202</v>
      </c>
      <c r="F23" s="103" t="s">
        <v>166</v>
      </c>
      <c r="G23" s="104" t="s">
        <v>327</v>
      </c>
      <c r="H23" s="104" t="s">
        <v>247</v>
      </c>
      <c r="I23" s="95" t="s">
        <v>1024</v>
      </c>
    </row>
    <row r="24" spans="1:9" ht="15" customHeight="1">
      <c r="A24" s="113" t="s">
        <v>337</v>
      </c>
      <c r="B24" s="136">
        <v>11</v>
      </c>
      <c r="C24" s="103" t="s">
        <v>174</v>
      </c>
      <c r="D24" s="104" t="s">
        <v>221</v>
      </c>
      <c r="E24" s="104" t="s">
        <v>249</v>
      </c>
      <c r="F24" s="103" t="s">
        <v>166</v>
      </c>
      <c r="G24" s="104" t="s">
        <v>223</v>
      </c>
      <c r="H24" s="104" t="s">
        <v>236</v>
      </c>
      <c r="I24" s="95" t="s">
        <v>1025</v>
      </c>
    </row>
    <row r="25" spans="1:9" ht="15" customHeight="1">
      <c r="A25" s="113" t="s">
        <v>338</v>
      </c>
      <c r="B25" s="136">
        <v>23</v>
      </c>
      <c r="C25" s="103" t="s">
        <v>178</v>
      </c>
      <c r="D25" s="104" t="s">
        <v>231</v>
      </c>
      <c r="E25" s="104" t="s">
        <v>232</v>
      </c>
      <c r="F25" s="103" t="s">
        <v>166</v>
      </c>
      <c r="G25" s="104" t="s">
        <v>201</v>
      </c>
      <c r="H25" s="104" t="s">
        <v>230</v>
      </c>
      <c r="I25" s="95" t="s">
        <v>1026</v>
      </c>
    </row>
    <row r="26" spans="1:9" ht="15" customHeight="1">
      <c r="A26" s="113" t="s">
        <v>339</v>
      </c>
      <c r="B26" s="136">
        <v>20</v>
      </c>
      <c r="C26" s="103" t="s">
        <v>174</v>
      </c>
      <c r="D26" s="104" t="s">
        <v>29</v>
      </c>
      <c r="E26" s="104" t="s">
        <v>30</v>
      </c>
      <c r="F26" s="103" t="s">
        <v>31</v>
      </c>
      <c r="G26" s="104" t="s">
        <v>32</v>
      </c>
      <c r="H26" s="104" t="s">
        <v>188</v>
      </c>
      <c r="I26" s="95" t="s">
        <v>1027</v>
      </c>
    </row>
    <row r="27" spans="1:9" ht="15" customHeight="1">
      <c r="A27" s="113" t="s">
        <v>340</v>
      </c>
      <c r="B27" s="136">
        <v>24</v>
      </c>
      <c r="C27" s="103" t="s">
        <v>178</v>
      </c>
      <c r="D27" s="104" t="s">
        <v>38</v>
      </c>
      <c r="E27" s="104" t="s">
        <v>39</v>
      </c>
      <c r="F27" s="103" t="s">
        <v>185</v>
      </c>
      <c r="G27" s="104" t="s">
        <v>40</v>
      </c>
      <c r="H27" s="104" t="s">
        <v>230</v>
      </c>
      <c r="I27" s="95" t="s">
        <v>1028</v>
      </c>
    </row>
    <row r="28" spans="1:9" ht="15" customHeight="1">
      <c r="A28" s="113" t="s">
        <v>341</v>
      </c>
      <c r="B28" s="136">
        <v>21</v>
      </c>
      <c r="C28" s="103" t="s">
        <v>177</v>
      </c>
      <c r="D28" s="104" t="s">
        <v>209</v>
      </c>
      <c r="E28" s="104" t="s">
        <v>210</v>
      </c>
      <c r="F28" s="103" t="s">
        <v>172</v>
      </c>
      <c r="G28" s="104" t="s">
        <v>94</v>
      </c>
      <c r="H28" s="104" t="s">
        <v>260</v>
      </c>
      <c r="I28" s="95" t="s">
        <v>1029</v>
      </c>
    </row>
    <row r="29" spans="1:9" ht="15" customHeight="1">
      <c r="A29" s="113" t="s">
        <v>342</v>
      </c>
      <c r="B29" s="136">
        <v>18</v>
      </c>
      <c r="C29" s="103" t="s">
        <v>162</v>
      </c>
      <c r="D29" s="104" t="s">
        <v>207</v>
      </c>
      <c r="E29" s="104" t="s">
        <v>26</v>
      </c>
      <c r="F29" s="103" t="s">
        <v>166</v>
      </c>
      <c r="G29" s="104" t="s">
        <v>220</v>
      </c>
      <c r="H29" s="104" t="s">
        <v>226</v>
      </c>
      <c r="I29" s="95" t="s">
        <v>1030</v>
      </c>
    </row>
    <row r="30" spans="1:9" ht="15" customHeight="1">
      <c r="A30" s="113" t="s">
        <v>343</v>
      </c>
      <c r="B30" s="136">
        <v>22</v>
      </c>
      <c r="C30" s="103" t="s">
        <v>184</v>
      </c>
      <c r="D30" s="104" t="s">
        <v>96</v>
      </c>
      <c r="E30" s="104" t="s">
        <v>35</v>
      </c>
      <c r="F30" s="103" t="s">
        <v>166</v>
      </c>
      <c r="G30" s="104" t="s">
        <v>97</v>
      </c>
      <c r="H30" s="104" t="s">
        <v>204</v>
      </c>
      <c r="I30" s="95" t="s">
        <v>1031</v>
      </c>
    </row>
    <row r="31" spans="1:9" ht="15" customHeight="1">
      <c r="A31" s="113" t="s">
        <v>344</v>
      </c>
      <c r="B31" s="136">
        <v>19</v>
      </c>
      <c r="C31" s="103" t="s">
        <v>177</v>
      </c>
      <c r="D31" s="104" t="s">
        <v>106</v>
      </c>
      <c r="E31" s="104" t="s">
        <v>208</v>
      </c>
      <c r="F31" s="103" t="s">
        <v>166</v>
      </c>
      <c r="G31" s="104" t="s">
        <v>94</v>
      </c>
      <c r="H31" s="104" t="s">
        <v>238</v>
      </c>
      <c r="I31" s="95" t="s">
        <v>1032</v>
      </c>
    </row>
    <row r="32" spans="1:9" ht="15" customHeight="1">
      <c r="A32" s="113" t="s">
        <v>345</v>
      </c>
      <c r="B32" s="136">
        <v>69</v>
      </c>
      <c r="C32" s="103" t="s">
        <v>175</v>
      </c>
      <c r="D32" s="104" t="s">
        <v>84</v>
      </c>
      <c r="E32" s="104" t="s">
        <v>85</v>
      </c>
      <c r="F32" s="103" t="s">
        <v>185</v>
      </c>
      <c r="G32" s="104" t="s">
        <v>32</v>
      </c>
      <c r="H32" s="104" t="s">
        <v>247</v>
      </c>
      <c r="I32" s="95" t="s">
        <v>1033</v>
      </c>
    </row>
    <row r="33" spans="1:9" ht="15" customHeight="1">
      <c r="A33" s="113" t="s">
        <v>346</v>
      </c>
      <c r="B33" s="136">
        <v>29</v>
      </c>
      <c r="C33" s="103" t="s">
        <v>164</v>
      </c>
      <c r="D33" s="104" t="s">
        <v>233</v>
      </c>
      <c r="E33" s="104" t="s">
        <v>234</v>
      </c>
      <c r="F33" s="103" t="s">
        <v>166</v>
      </c>
      <c r="G33" s="104" t="s">
        <v>229</v>
      </c>
      <c r="H33" s="104" t="s">
        <v>235</v>
      </c>
      <c r="I33" s="95" t="s">
        <v>1034</v>
      </c>
    </row>
    <row r="34" spans="1:9" ht="15" customHeight="1">
      <c r="A34" s="113" t="s">
        <v>347</v>
      </c>
      <c r="B34" s="136">
        <v>25</v>
      </c>
      <c r="C34" s="103" t="s">
        <v>184</v>
      </c>
      <c r="D34" s="104" t="s">
        <v>196</v>
      </c>
      <c r="E34" s="104" t="s">
        <v>197</v>
      </c>
      <c r="F34" s="103" t="s">
        <v>166</v>
      </c>
      <c r="G34" s="104" t="s">
        <v>196</v>
      </c>
      <c r="H34" s="104" t="s">
        <v>100</v>
      </c>
      <c r="I34" s="95" t="s">
        <v>1035</v>
      </c>
    </row>
    <row r="35" spans="1:9" ht="15" customHeight="1">
      <c r="A35" s="113" t="s">
        <v>348</v>
      </c>
      <c r="B35" s="136">
        <v>31</v>
      </c>
      <c r="C35" s="103" t="s">
        <v>162</v>
      </c>
      <c r="D35" s="104" t="s">
        <v>242</v>
      </c>
      <c r="E35" s="104" t="s">
        <v>243</v>
      </c>
      <c r="F35" s="103" t="s">
        <v>166</v>
      </c>
      <c r="G35" s="104" t="s">
        <v>95</v>
      </c>
      <c r="H35" s="104" t="s">
        <v>226</v>
      </c>
      <c r="I35" s="95" t="s">
        <v>1036</v>
      </c>
    </row>
    <row r="36" spans="1:9" ht="15" customHeight="1">
      <c r="A36" s="113" t="s">
        <v>349</v>
      </c>
      <c r="B36" s="136">
        <v>53</v>
      </c>
      <c r="C36" s="103" t="s">
        <v>177</v>
      </c>
      <c r="D36" s="104" t="s">
        <v>75</v>
      </c>
      <c r="E36" s="104" t="s">
        <v>76</v>
      </c>
      <c r="F36" s="103" t="s">
        <v>77</v>
      </c>
      <c r="G36" s="104" t="s">
        <v>370</v>
      </c>
      <c r="H36" s="104" t="s">
        <v>247</v>
      </c>
      <c r="I36" s="95" t="s">
        <v>1037</v>
      </c>
    </row>
    <row r="37" spans="1:9" ht="15" customHeight="1">
      <c r="A37" s="113" t="s">
        <v>350</v>
      </c>
      <c r="B37" s="136">
        <v>26</v>
      </c>
      <c r="C37" s="103" t="s">
        <v>184</v>
      </c>
      <c r="D37" s="104" t="s">
        <v>99</v>
      </c>
      <c r="E37" s="104" t="s">
        <v>258</v>
      </c>
      <c r="F37" s="103" t="s">
        <v>166</v>
      </c>
      <c r="G37" s="104" t="s">
        <v>192</v>
      </c>
      <c r="H37" s="104" t="s">
        <v>100</v>
      </c>
      <c r="I37" s="95" t="s">
        <v>1038</v>
      </c>
    </row>
    <row r="38" spans="1:9" ht="15" customHeight="1">
      <c r="A38" s="113" t="s">
        <v>352</v>
      </c>
      <c r="B38" s="136">
        <v>33</v>
      </c>
      <c r="C38" s="103" t="s">
        <v>176</v>
      </c>
      <c r="D38" s="104" t="s">
        <v>205</v>
      </c>
      <c r="E38" s="104" t="s">
        <v>206</v>
      </c>
      <c r="F38" s="103" t="s">
        <v>166</v>
      </c>
      <c r="G38" s="104" t="s">
        <v>225</v>
      </c>
      <c r="H38" s="104" t="s">
        <v>226</v>
      </c>
      <c r="I38" s="95" t="s">
        <v>1039</v>
      </c>
    </row>
    <row r="39" spans="1:9" ht="15" customHeight="1">
      <c r="A39" s="113" t="s">
        <v>353</v>
      </c>
      <c r="B39" s="136">
        <v>28</v>
      </c>
      <c r="C39" s="103" t="s">
        <v>178</v>
      </c>
      <c r="D39" s="104" t="s">
        <v>101</v>
      </c>
      <c r="E39" s="104" t="s">
        <v>259</v>
      </c>
      <c r="F39" s="103" t="s">
        <v>166</v>
      </c>
      <c r="G39" s="104" t="s">
        <v>95</v>
      </c>
      <c r="H39" s="104" t="s">
        <v>230</v>
      </c>
      <c r="I39" s="95" t="s">
        <v>1040</v>
      </c>
    </row>
    <row r="40" spans="1:9" ht="15" customHeight="1">
      <c r="A40" s="113" t="s">
        <v>354</v>
      </c>
      <c r="B40" s="136">
        <v>39</v>
      </c>
      <c r="C40" s="103" t="s">
        <v>174</v>
      </c>
      <c r="D40" s="104" t="s">
        <v>114</v>
      </c>
      <c r="E40" s="104" t="s">
        <v>115</v>
      </c>
      <c r="F40" s="103" t="s">
        <v>166</v>
      </c>
      <c r="G40" s="104" t="s">
        <v>116</v>
      </c>
      <c r="H40" s="104" t="s">
        <v>189</v>
      </c>
      <c r="I40" s="95" t="s">
        <v>1041</v>
      </c>
    </row>
    <row r="41" spans="1:9" ht="15" customHeight="1">
      <c r="A41" s="113" t="s">
        <v>355</v>
      </c>
      <c r="B41" s="136">
        <v>57</v>
      </c>
      <c r="C41" s="103" t="s">
        <v>184</v>
      </c>
      <c r="D41" s="104" t="s">
        <v>215</v>
      </c>
      <c r="E41" s="104" t="s">
        <v>80</v>
      </c>
      <c r="F41" s="103" t="s">
        <v>166</v>
      </c>
      <c r="G41" s="104" t="s">
        <v>216</v>
      </c>
      <c r="H41" s="104" t="s">
        <v>98</v>
      </c>
      <c r="I41" s="95" t="s">
        <v>1042</v>
      </c>
    </row>
    <row r="42" spans="1:9" ht="15" customHeight="1">
      <c r="A42" s="113" t="s">
        <v>356</v>
      </c>
      <c r="B42" s="136">
        <v>50</v>
      </c>
      <c r="C42" s="103" t="s">
        <v>184</v>
      </c>
      <c r="D42" s="104" t="s">
        <v>70</v>
      </c>
      <c r="E42" s="104" t="s">
        <v>71</v>
      </c>
      <c r="F42" s="103" t="s">
        <v>166</v>
      </c>
      <c r="G42" s="104" t="s">
        <v>229</v>
      </c>
      <c r="H42" s="104" t="s">
        <v>98</v>
      </c>
      <c r="I42" s="95" t="s">
        <v>1043</v>
      </c>
    </row>
    <row r="43" spans="1:9" ht="15" customHeight="1">
      <c r="A43" s="113" t="s">
        <v>357</v>
      </c>
      <c r="B43" s="136">
        <v>36</v>
      </c>
      <c r="C43" s="103" t="s">
        <v>184</v>
      </c>
      <c r="D43" s="104" t="s">
        <v>52</v>
      </c>
      <c r="E43" s="104" t="s">
        <v>53</v>
      </c>
      <c r="F43" s="103" t="s">
        <v>185</v>
      </c>
      <c r="G43" s="104" t="s">
        <v>54</v>
      </c>
      <c r="H43" s="104" t="s">
        <v>251</v>
      </c>
      <c r="I43" s="95" t="s">
        <v>1044</v>
      </c>
    </row>
    <row r="44" spans="1:9" ht="15" customHeight="1">
      <c r="A44" s="113" t="s">
        <v>358</v>
      </c>
      <c r="B44" s="136">
        <v>40</v>
      </c>
      <c r="C44" s="103" t="s">
        <v>174</v>
      </c>
      <c r="D44" s="104" t="s">
        <v>62</v>
      </c>
      <c r="E44" s="104" t="s">
        <v>63</v>
      </c>
      <c r="F44" s="103" t="s">
        <v>172</v>
      </c>
      <c r="G44" s="104" t="s">
        <v>111</v>
      </c>
      <c r="H44" s="104" t="s">
        <v>189</v>
      </c>
      <c r="I44" s="95" t="s">
        <v>1045</v>
      </c>
    </row>
    <row r="45" spans="1:9" ht="15" customHeight="1">
      <c r="A45" s="113" t="s">
        <v>359</v>
      </c>
      <c r="B45" s="136">
        <v>32</v>
      </c>
      <c r="C45" s="103" t="s">
        <v>178</v>
      </c>
      <c r="D45" s="104" t="s">
        <v>217</v>
      </c>
      <c r="E45" s="104" t="s">
        <v>351</v>
      </c>
      <c r="F45" s="103" t="s">
        <v>166</v>
      </c>
      <c r="G45" s="104" t="s">
        <v>201</v>
      </c>
      <c r="H45" s="104" t="s">
        <v>230</v>
      </c>
      <c r="I45" s="95" t="s">
        <v>1046</v>
      </c>
    </row>
    <row r="46" spans="1:9" ht="15" customHeight="1">
      <c r="A46" s="113" t="s">
        <v>360</v>
      </c>
      <c r="B46" s="136">
        <v>42</v>
      </c>
      <c r="C46" s="103" t="s">
        <v>175</v>
      </c>
      <c r="D46" s="104" t="s">
        <v>244</v>
      </c>
      <c r="E46" s="104" t="s">
        <v>245</v>
      </c>
      <c r="F46" s="103" t="s">
        <v>172</v>
      </c>
      <c r="G46" s="104" t="s">
        <v>193</v>
      </c>
      <c r="H46" s="104" t="s">
        <v>236</v>
      </c>
      <c r="I46" s="95" t="s">
        <v>1047</v>
      </c>
    </row>
    <row r="47" spans="1:9" ht="15" customHeight="1">
      <c r="A47" s="113" t="s">
        <v>361</v>
      </c>
      <c r="B47" s="136">
        <v>48</v>
      </c>
      <c r="C47" s="103" t="s">
        <v>178</v>
      </c>
      <c r="D47" s="104" t="s">
        <v>110</v>
      </c>
      <c r="E47" s="104" t="s">
        <v>365</v>
      </c>
      <c r="F47" s="103" t="s">
        <v>172</v>
      </c>
      <c r="G47" s="104" t="s">
        <v>111</v>
      </c>
      <c r="H47" s="104" t="s">
        <v>230</v>
      </c>
      <c r="I47" s="95" t="s">
        <v>1048</v>
      </c>
    </row>
    <row r="48" spans="1:9" ht="15" customHeight="1">
      <c r="A48" s="113" t="s">
        <v>362</v>
      </c>
      <c r="B48" s="136">
        <v>34</v>
      </c>
      <c r="C48" s="103" t="s">
        <v>162</v>
      </c>
      <c r="D48" s="104" t="s">
        <v>211</v>
      </c>
      <c r="E48" s="104" t="s">
        <v>254</v>
      </c>
      <c r="F48" s="103" t="s">
        <v>166</v>
      </c>
      <c r="G48" s="104" t="s">
        <v>223</v>
      </c>
      <c r="H48" s="104" t="s">
        <v>241</v>
      </c>
      <c r="I48" s="95" t="s">
        <v>1049</v>
      </c>
    </row>
    <row r="49" spans="1:9" ht="15" customHeight="1">
      <c r="A49" s="113" t="s">
        <v>363</v>
      </c>
      <c r="B49" s="136">
        <v>51</v>
      </c>
      <c r="C49" s="103" t="s">
        <v>162</v>
      </c>
      <c r="D49" s="104" t="s">
        <v>252</v>
      </c>
      <c r="E49" s="104" t="s">
        <v>102</v>
      </c>
      <c r="F49" s="103" t="s">
        <v>166</v>
      </c>
      <c r="G49" s="104" t="s">
        <v>95</v>
      </c>
      <c r="H49" s="104" t="s">
        <v>226</v>
      </c>
      <c r="I49" s="95" t="s">
        <v>1050</v>
      </c>
    </row>
    <row r="50" spans="1:9" ht="15" customHeight="1">
      <c r="A50" s="113" t="s">
        <v>364</v>
      </c>
      <c r="B50" s="136">
        <v>56</v>
      </c>
      <c r="C50" s="103" t="s">
        <v>178</v>
      </c>
      <c r="D50" s="104" t="s">
        <v>79</v>
      </c>
      <c r="E50" s="104" t="s">
        <v>214</v>
      </c>
      <c r="F50" s="103" t="s">
        <v>166</v>
      </c>
      <c r="G50" s="104" t="s">
        <v>201</v>
      </c>
      <c r="H50" s="104" t="s">
        <v>230</v>
      </c>
      <c r="I50" s="95" t="s">
        <v>1051</v>
      </c>
    </row>
    <row r="51" spans="1:9" ht="15" customHeight="1">
      <c r="A51" s="113" t="s">
        <v>366</v>
      </c>
      <c r="B51" s="136">
        <v>35</v>
      </c>
      <c r="C51" s="103" t="s">
        <v>162</v>
      </c>
      <c r="D51" s="104" t="s">
        <v>248</v>
      </c>
      <c r="E51" s="104" t="s">
        <v>103</v>
      </c>
      <c r="F51" s="103" t="s">
        <v>166</v>
      </c>
      <c r="G51" s="104" t="s">
        <v>192</v>
      </c>
      <c r="H51" s="104" t="s">
        <v>250</v>
      </c>
      <c r="I51" s="95" t="s">
        <v>1052</v>
      </c>
    </row>
    <row r="52" spans="1:9" ht="15" customHeight="1">
      <c r="A52" s="113" t="s">
        <v>367</v>
      </c>
      <c r="B52" s="136">
        <v>47</v>
      </c>
      <c r="C52" s="103" t="s">
        <v>164</v>
      </c>
      <c r="D52" s="104" t="s">
        <v>292</v>
      </c>
      <c r="E52" s="104" t="s">
        <v>293</v>
      </c>
      <c r="F52" s="103" t="s">
        <v>166</v>
      </c>
      <c r="G52" s="104" t="s">
        <v>229</v>
      </c>
      <c r="H52" s="104" t="s">
        <v>294</v>
      </c>
      <c r="I52" s="95" t="s">
        <v>1053</v>
      </c>
    </row>
    <row r="53" spans="1:9" ht="15" customHeight="1">
      <c r="A53" s="113" t="s">
        <v>368</v>
      </c>
      <c r="B53" s="136">
        <v>43</v>
      </c>
      <c r="C53" s="103" t="s">
        <v>184</v>
      </c>
      <c r="D53" s="104" t="s">
        <v>104</v>
      </c>
      <c r="E53" s="104" t="s">
        <v>105</v>
      </c>
      <c r="F53" s="103" t="s">
        <v>173</v>
      </c>
      <c r="G53" s="104" t="s">
        <v>212</v>
      </c>
      <c r="H53" s="104" t="s">
        <v>100</v>
      </c>
      <c r="I53" s="95" t="s">
        <v>1054</v>
      </c>
    </row>
    <row r="54" spans="1:9" ht="15" customHeight="1">
      <c r="A54" s="113" t="s">
        <v>369</v>
      </c>
      <c r="B54" s="136">
        <v>45</v>
      </c>
      <c r="C54" s="103" t="s">
        <v>164</v>
      </c>
      <c r="D54" s="104" t="s">
        <v>117</v>
      </c>
      <c r="E54" s="104" t="s">
        <v>213</v>
      </c>
      <c r="F54" s="103" t="s">
        <v>166</v>
      </c>
      <c r="G54" s="104" t="s">
        <v>107</v>
      </c>
      <c r="H54" s="104" t="s">
        <v>118</v>
      </c>
      <c r="I54" s="95" t="s">
        <v>1055</v>
      </c>
    </row>
    <row r="55" spans="1:9" ht="15" customHeight="1">
      <c r="A55" s="113" t="s">
        <v>371</v>
      </c>
      <c r="B55" s="136">
        <v>37</v>
      </c>
      <c r="C55" s="103" t="s">
        <v>184</v>
      </c>
      <c r="D55" s="104" t="s">
        <v>56</v>
      </c>
      <c r="E55" s="104" t="s">
        <v>57</v>
      </c>
      <c r="F55" s="103" t="s">
        <v>185</v>
      </c>
      <c r="G55" s="104" t="s">
        <v>58</v>
      </c>
      <c r="H55" s="104" t="s">
        <v>100</v>
      </c>
      <c r="I55" s="95" t="s">
        <v>1056</v>
      </c>
    </row>
    <row r="56" spans="1:9" ht="15" customHeight="1">
      <c r="A56" s="113" t="s">
        <v>372</v>
      </c>
      <c r="B56" s="136">
        <v>38</v>
      </c>
      <c r="C56" s="103" t="s">
        <v>164</v>
      </c>
      <c r="D56" s="104" t="s">
        <v>295</v>
      </c>
      <c r="E56" s="104" t="s">
        <v>296</v>
      </c>
      <c r="F56" s="103" t="s">
        <v>166</v>
      </c>
      <c r="G56" s="104" t="s">
        <v>297</v>
      </c>
      <c r="H56" s="104" t="s">
        <v>118</v>
      </c>
      <c r="I56" s="95" t="s">
        <v>1057</v>
      </c>
    </row>
    <row r="57" spans="1:9" ht="15" customHeight="1">
      <c r="A57" s="113" t="s">
        <v>373</v>
      </c>
      <c r="B57" s="136">
        <v>58</v>
      </c>
      <c r="C57" s="103" t="s">
        <v>163</v>
      </c>
      <c r="D57" s="104" t="s">
        <v>298</v>
      </c>
      <c r="E57" s="104" t="s">
        <v>299</v>
      </c>
      <c r="F57" s="103" t="s">
        <v>166</v>
      </c>
      <c r="G57" s="104" t="s">
        <v>229</v>
      </c>
      <c r="H57" s="104" t="s">
        <v>294</v>
      </c>
      <c r="I57" s="95" t="s">
        <v>1058</v>
      </c>
    </row>
    <row r="58" spans="1:9" ht="15" customHeight="1">
      <c r="A58" s="113" t="s">
        <v>374</v>
      </c>
      <c r="B58" s="136">
        <v>52</v>
      </c>
      <c r="C58" s="103" t="s">
        <v>164</v>
      </c>
      <c r="D58" s="104" t="s">
        <v>72</v>
      </c>
      <c r="E58" s="104" t="s">
        <v>73</v>
      </c>
      <c r="F58" s="103" t="s">
        <v>172</v>
      </c>
      <c r="G58" s="104" t="s">
        <v>74</v>
      </c>
      <c r="H58" s="104" t="s">
        <v>241</v>
      </c>
      <c r="I58" s="95" t="s">
        <v>1059</v>
      </c>
    </row>
    <row r="59" spans="1:9" ht="15" customHeight="1">
      <c r="A59" s="113" t="s">
        <v>375</v>
      </c>
      <c r="B59" s="136">
        <v>59</v>
      </c>
      <c r="C59" s="103" t="s">
        <v>177</v>
      </c>
      <c r="D59" s="104" t="s">
        <v>302</v>
      </c>
      <c r="E59" s="104" t="s">
        <v>303</v>
      </c>
      <c r="F59" s="103" t="s">
        <v>304</v>
      </c>
      <c r="G59" s="104" t="s">
        <v>225</v>
      </c>
      <c r="H59" s="104" t="s">
        <v>236</v>
      </c>
      <c r="I59" s="95" t="s">
        <v>1060</v>
      </c>
    </row>
    <row r="60" spans="1:9" ht="15" customHeight="1">
      <c r="A60" s="113" t="s">
        <v>376</v>
      </c>
      <c r="B60" s="136">
        <v>60</v>
      </c>
      <c r="C60" s="103" t="s">
        <v>164</v>
      </c>
      <c r="D60" s="104" t="s">
        <v>255</v>
      </c>
      <c r="E60" s="104" t="s">
        <v>256</v>
      </c>
      <c r="F60" s="103" t="s">
        <v>166</v>
      </c>
      <c r="G60" s="104" t="s">
        <v>229</v>
      </c>
      <c r="H60" s="104" t="s">
        <v>235</v>
      </c>
      <c r="I60" s="95" t="s">
        <v>1061</v>
      </c>
    </row>
    <row r="61" spans="1:9" ht="15" customHeight="1">
      <c r="A61" s="113" t="s">
        <v>377</v>
      </c>
      <c r="B61" s="136">
        <v>63</v>
      </c>
      <c r="C61" s="103" t="s">
        <v>163</v>
      </c>
      <c r="D61" s="104" t="s">
        <v>81</v>
      </c>
      <c r="E61" s="104" t="s">
        <v>82</v>
      </c>
      <c r="F61" s="103" t="s">
        <v>166</v>
      </c>
      <c r="G61" s="104" t="s">
        <v>229</v>
      </c>
      <c r="H61" s="104" t="s">
        <v>294</v>
      </c>
      <c r="I61" s="95" t="s">
        <v>1062</v>
      </c>
    </row>
    <row r="62" spans="1:9" ht="15" customHeight="1">
      <c r="A62" s="113" t="s">
        <v>378</v>
      </c>
      <c r="B62" s="136">
        <v>54</v>
      </c>
      <c r="C62" s="103" t="s">
        <v>164</v>
      </c>
      <c r="D62" s="104" t="s">
        <v>112</v>
      </c>
      <c r="E62" s="104" t="s">
        <v>113</v>
      </c>
      <c r="F62" s="103" t="s">
        <v>166</v>
      </c>
      <c r="G62" s="104" t="s">
        <v>201</v>
      </c>
      <c r="H62" s="104" t="s">
        <v>294</v>
      </c>
      <c r="I62" s="95" t="s">
        <v>1063</v>
      </c>
    </row>
    <row r="63" spans="1:9" ht="15" customHeight="1">
      <c r="A63" s="113" t="s">
        <v>379</v>
      </c>
      <c r="B63" s="136">
        <v>62</v>
      </c>
      <c r="C63" s="103" t="s">
        <v>163</v>
      </c>
      <c r="D63" s="104" t="s">
        <v>119</v>
      </c>
      <c r="E63" s="104" t="s">
        <v>257</v>
      </c>
      <c r="F63" s="103" t="s">
        <v>166</v>
      </c>
      <c r="G63" s="104" t="s">
        <v>95</v>
      </c>
      <c r="H63" s="104" t="s">
        <v>120</v>
      </c>
      <c r="I63" s="95" t="s">
        <v>1064</v>
      </c>
    </row>
    <row r="64" spans="1:9" ht="15" customHeight="1">
      <c r="A64" s="113" t="s">
        <v>380</v>
      </c>
      <c r="B64" s="136">
        <v>61</v>
      </c>
      <c r="C64" s="103" t="s">
        <v>163</v>
      </c>
      <c r="D64" s="104" t="s">
        <v>305</v>
      </c>
      <c r="E64" s="104" t="s">
        <v>306</v>
      </c>
      <c r="F64" s="103" t="s">
        <v>166</v>
      </c>
      <c r="G64" s="104" t="s">
        <v>307</v>
      </c>
      <c r="H64" s="104" t="s">
        <v>253</v>
      </c>
      <c r="I64" s="95" t="s">
        <v>1065</v>
      </c>
    </row>
    <row r="65" spans="1:9" ht="15" customHeight="1">
      <c r="A65" s="113" t="s">
        <v>381</v>
      </c>
      <c r="B65" s="136">
        <v>65</v>
      </c>
      <c r="C65" s="103" t="s">
        <v>163</v>
      </c>
      <c r="D65" s="104" t="s">
        <v>308</v>
      </c>
      <c r="E65" s="104" t="s">
        <v>83</v>
      </c>
      <c r="F65" s="103" t="s">
        <v>166</v>
      </c>
      <c r="G65" s="104" t="s">
        <v>192</v>
      </c>
      <c r="H65" s="104" t="s">
        <v>309</v>
      </c>
      <c r="I65" s="95" t="s">
        <v>1066</v>
      </c>
    </row>
    <row r="66" spans="1:9" ht="15" customHeight="1">
      <c r="A66" s="113" t="s">
        <v>382</v>
      </c>
      <c r="B66" s="136">
        <v>66</v>
      </c>
      <c r="C66" s="103" t="s">
        <v>266</v>
      </c>
      <c r="D66" s="104" t="s">
        <v>311</v>
      </c>
      <c r="E66" s="104" t="s">
        <v>312</v>
      </c>
      <c r="F66" s="103" t="s">
        <v>166</v>
      </c>
      <c r="G66" s="104" t="s">
        <v>310</v>
      </c>
      <c r="H66" s="104" t="s">
        <v>313</v>
      </c>
      <c r="I66" s="95" t="s">
        <v>1067</v>
      </c>
    </row>
    <row r="67" spans="1:9" ht="15" customHeight="1">
      <c r="A67" s="113" t="s">
        <v>383</v>
      </c>
      <c r="B67" s="136">
        <v>67</v>
      </c>
      <c r="C67" s="103" t="s">
        <v>266</v>
      </c>
      <c r="D67" s="104" t="s">
        <v>314</v>
      </c>
      <c r="E67" s="104" t="s">
        <v>315</v>
      </c>
      <c r="F67" s="103" t="s">
        <v>166</v>
      </c>
      <c r="G67" s="104" t="s">
        <v>310</v>
      </c>
      <c r="H67" s="104" t="s">
        <v>313</v>
      </c>
      <c r="I67" s="95" t="s">
        <v>1068</v>
      </c>
    </row>
    <row r="68" spans="1:9" ht="12.75">
      <c r="A68" s="122"/>
      <c r="B68" s="128"/>
      <c r="C68" s="106"/>
      <c r="D68" s="106"/>
      <c r="E68" s="106"/>
      <c r="F68" s="106"/>
      <c r="G68" s="106"/>
      <c r="H68" s="106"/>
      <c r="I68" s="106"/>
    </row>
    <row r="69" spans="1:9" ht="12.75">
      <c r="A69" s="122"/>
      <c r="B69" s="128"/>
      <c r="C69" s="106"/>
      <c r="D69" s="106"/>
      <c r="E69" s="106"/>
      <c r="F69" s="106"/>
      <c r="G69" s="106"/>
      <c r="H69" s="106"/>
      <c r="I69" s="106"/>
    </row>
    <row r="70" spans="1:9" ht="12.75">
      <c r="A70" s="122"/>
      <c r="B70" s="128"/>
      <c r="C70" s="106"/>
      <c r="D70" s="106"/>
      <c r="E70" s="106"/>
      <c r="F70" s="106"/>
      <c r="G70" s="106"/>
      <c r="H70" s="106"/>
      <c r="I70" s="106"/>
    </row>
    <row r="71" spans="1:9" ht="12.75">
      <c r="A71" s="122"/>
      <c r="B71" s="128"/>
      <c r="C71" s="106"/>
      <c r="D71" s="106"/>
      <c r="E71" s="106"/>
      <c r="F71" s="106"/>
      <c r="G71" s="106"/>
      <c r="H71" s="106"/>
      <c r="I71" s="106"/>
    </row>
    <row r="72" spans="1:9" ht="12.75">
      <c r="A72" s="122"/>
      <c r="B72" s="128"/>
      <c r="C72" s="106"/>
      <c r="D72" s="106"/>
      <c r="E72" s="106"/>
      <c r="F72" s="106"/>
      <c r="G72" s="106"/>
      <c r="H72" s="106"/>
      <c r="I72" s="106"/>
    </row>
    <row r="73" spans="1:9" ht="12.75">
      <c r="A73" s="122"/>
      <c r="B73" s="128"/>
      <c r="C73" s="106"/>
      <c r="D73" s="106"/>
      <c r="E73" s="106"/>
      <c r="F73" s="106"/>
      <c r="G73" s="106"/>
      <c r="H73" s="106"/>
      <c r="I73" s="106"/>
    </row>
    <row r="74" spans="1:9" ht="12.75">
      <c r="A74" s="122"/>
      <c r="B74" s="128"/>
      <c r="C74" s="106"/>
      <c r="D74" s="106"/>
      <c r="E74" s="106"/>
      <c r="F74" s="106"/>
      <c r="G74" s="106"/>
      <c r="H74" s="106"/>
      <c r="I74" s="106"/>
    </row>
    <row r="75" spans="1:9" ht="12.75">
      <c r="A75" s="122"/>
      <c r="B75" s="128"/>
      <c r="C75" s="106"/>
      <c r="D75" s="106"/>
      <c r="E75" s="106"/>
      <c r="F75" s="106"/>
      <c r="G75" s="106"/>
      <c r="H75" s="106"/>
      <c r="I75" s="106"/>
    </row>
    <row r="76" spans="1:9" ht="12.75">
      <c r="A76" s="122"/>
      <c r="B76" s="128"/>
      <c r="C76" s="106"/>
      <c r="D76" s="106"/>
      <c r="E76" s="106"/>
      <c r="F76" s="106"/>
      <c r="G76" s="106"/>
      <c r="H76" s="106"/>
      <c r="I76" s="106"/>
    </row>
    <row r="77" spans="1:9" ht="12.75">
      <c r="A77" s="122"/>
      <c r="B77" s="128"/>
      <c r="C77" s="106"/>
      <c r="D77" s="106"/>
      <c r="E77" s="106"/>
      <c r="F77" s="106"/>
      <c r="G77" s="106"/>
      <c r="H77" s="106"/>
      <c r="I77" s="106"/>
    </row>
    <row r="78" spans="1:9" ht="12.75">
      <c r="A78" s="122"/>
      <c r="B78" s="128"/>
      <c r="C78" s="106"/>
      <c r="D78" s="106"/>
      <c r="E78" s="106"/>
      <c r="F78" s="106"/>
      <c r="G78" s="106"/>
      <c r="H78" s="106"/>
      <c r="I78" s="106"/>
    </row>
    <row r="79" spans="1:9" ht="12.75">
      <c r="A79" s="122"/>
      <c r="B79" s="128"/>
      <c r="C79" s="106"/>
      <c r="D79" s="106"/>
      <c r="E79" s="106"/>
      <c r="F79" s="106"/>
      <c r="G79" s="106"/>
      <c r="H79" s="106"/>
      <c r="I79" s="106"/>
    </row>
    <row r="80" spans="1:9" ht="12.75">
      <c r="A80" s="122"/>
      <c r="B80" s="128"/>
      <c r="C80" s="106"/>
      <c r="D80" s="106"/>
      <c r="E80" s="106"/>
      <c r="F80" s="106"/>
      <c r="G80" s="106"/>
      <c r="H80" s="106"/>
      <c r="I80" s="106"/>
    </row>
    <row r="81" spans="1:9" ht="12.75">
      <c r="A81" s="122"/>
      <c r="B81" s="128"/>
      <c r="C81" s="106"/>
      <c r="D81" s="106"/>
      <c r="E81" s="106"/>
      <c r="F81" s="106"/>
      <c r="G81" s="106"/>
      <c r="H81" s="106"/>
      <c r="I81" s="106"/>
    </row>
    <row r="82" spans="1:9" ht="12.75">
      <c r="A82" s="122"/>
      <c r="B82" s="128"/>
      <c r="C82" s="106"/>
      <c r="D82" s="106"/>
      <c r="E82" s="106"/>
      <c r="F82" s="106"/>
      <c r="G82" s="106"/>
      <c r="H82" s="106"/>
      <c r="I82" s="106"/>
    </row>
    <row r="83" spans="1:9" ht="12.75">
      <c r="A83" s="122"/>
      <c r="B83" s="128"/>
      <c r="C83" s="106"/>
      <c r="D83" s="106"/>
      <c r="E83" s="106"/>
      <c r="F83" s="106"/>
      <c r="G83" s="106"/>
      <c r="H83" s="106"/>
      <c r="I83" s="106"/>
    </row>
    <row r="84" spans="1:9" ht="12.75">
      <c r="A84" s="122"/>
      <c r="B84" s="128"/>
      <c r="C84" s="106"/>
      <c r="D84" s="106"/>
      <c r="E84" s="106"/>
      <c r="F84" s="106"/>
      <c r="G84" s="106"/>
      <c r="H84" s="106"/>
      <c r="I84" s="106"/>
    </row>
    <row r="85" spans="1:9" ht="12.75">
      <c r="A85" s="122"/>
      <c r="B85" s="128"/>
      <c r="C85" s="106"/>
      <c r="D85" s="106"/>
      <c r="E85" s="106"/>
      <c r="F85" s="106"/>
      <c r="G85" s="106"/>
      <c r="H85" s="106"/>
      <c r="I85" s="106"/>
    </row>
    <row r="86" spans="1:9" ht="12.75">
      <c r="A86" s="122"/>
      <c r="B86" s="128"/>
      <c r="C86" s="106"/>
      <c r="D86" s="106"/>
      <c r="E86" s="106"/>
      <c r="F86" s="106"/>
      <c r="G86" s="106"/>
      <c r="H86" s="106"/>
      <c r="I86" s="106"/>
    </row>
    <row r="87" spans="1:9" ht="12.75">
      <c r="A87" s="122"/>
      <c r="B87" s="128"/>
      <c r="C87" s="106"/>
      <c r="D87" s="106"/>
      <c r="E87" s="106"/>
      <c r="F87" s="106"/>
      <c r="G87" s="106"/>
      <c r="H87" s="106"/>
      <c r="I87" s="106"/>
    </row>
    <row r="88" spans="1:9" ht="12.75">
      <c r="A88" s="122"/>
      <c r="B88" s="128"/>
      <c r="C88" s="106"/>
      <c r="D88" s="106"/>
      <c r="E88" s="106"/>
      <c r="F88" s="106"/>
      <c r="G88" s="106"/>
      <c r="H88" s="106"/>
      <c r="I88" s="106"/>
    </row>
    <row r="89" spans="1:9" ht="12.75">
      <c r="A89" s="122"/>
      <c r="B89" s="128"/>
      <c r="C89" s="106"/>
      <c r="D89" s="106"/>
      <c r="E89" s="106"/>
      <c r="F89" s="106"/>
      <c r="G89" s="106"/>
      <c r="H89" s="106"/>
      <c r="I89" s="106"/>
    </row>
    <row r="90" spans="1:9" ht="12.75">
      <c r="A90" s="122"/>
      <c r="B90" s="128"/>
      <c r="C90" s="106"/>
      <c r="D90" s="106"/>
      <c r="E90" s="106"/>
      <c r="F90" s="106"/>
      <c r="G90" s="106"/>
      <c r="H90" s="106"/>
      <c r="I90" s="106"/>
    </row>
    <row r="91" spans="1:9" ht="12.75">
      <c r="A91" s="122"/>
      <c r="B91" s="128"/>
      <c r="C91" s="106"/>
      <c r="D91" s="106"/>
      <c r="E91" s="106"/>
      <c r="F91" s="106"/>
      <c r="G91" s="106"/>
      <c r="H91" s="106"/>
      <c r="I91" s="106"/>
    </row>
    <row r="92" spans="1:9" ht="12.75">
      <c r="A92" s="122"/>
      <c r="B92" s="128"/>
      <c r="C92" s="106"/>
      <c r="D92" s="106"/>
      <c r="E92" s="106"/>
      <c r="F92" s="106"/>
      <c r="G92" s="106"/>
      <c r="H92" s="106"/>
      <c r="I92" s="106"/>
    </row>
    <row r="93" spans="1:9" ht="12.75">
      <c r="A93" s="122"/>
      <c r="B93" s="128"/>
      <c r="C93" s="106"/>
      <c r="D93" s="106"/>
      <c r="E93" s="106"/>
      <c r="F93" s="106"/>
      <c r="G93" s="106"/>
      <c r="H93" s="106"/>
      <c r="I93" s="106"/>
    </row>
    <row r="94" spans="1:9" ht="12.75">
      <c r="A94" s="122"/>
      <c r="B94" s="128"/>
      <c r="C94" s="106"/>
      <c r="D94" s="106"/>
      <c r="E94" s="106"/>
      <c r="F94" s="106"/>
      <c r="G94" s="106"/>
      <c r="H94" s="106"/>
      <c r="I94" s="106"/>
    </row>
    <row r="95" spans="1:9" ht="12.75">
      <c r="A95" s="122"/>
      <c r="B95" s="128"/>
      <c r="C95" s="106"/>
      <c r="D95" s="106"/>
      <c r="E95" s="106"/>
      <c r="F95" s="106"/>
      <c r="G95" s="106"/>
      <c r="H95" s="106"/>
      <c r="I95" s="106"/>
    </row>
    <row r="96" spans="1:9" ht="12.75">
      <c r="A96" s="122"/>
      <c r="B96" s="128"/>
      <c r="C96" s="106"/>
      <c r="D96" s="106"/>
      <c r="E96" s="106"/>
      <c r="F96" s="106"/>
      <c r="G96" s="106"/>
      <c r="H96" s="106"/>
      <c r="I96" s="106"/>
    </row>
    <row r="97" spans="1:9" ht="12.75">
      <c r="A97" s="122"/>
      <c r="B97" s="128"/>
      <c r="C97" s="106"/>
      <c r="D97" s="106"/>
      <c r="E97" s="106"/>
      <c r="F97" s="106"/>
      <c r="G97" s="106"/>
      <c r="H97" s="106"/>
      <c r="I97" s="106"/>
    </row>
    <row r="98" spans="1:9" ht="12.75">
      <c r="A98" s="122"/>
      <c r="B98" s="128"/>
      <c r="C98" s="106"/>
      <c r="D98" s="106"/>
      <c r="E98" s="106"/>
      <c r="F98" s="106"/>
      <c r="G98" s="106"/>
      <c r="H98" s="106"/>
      <c r="I98" s="106"/>
    </row>
    <row r="99" spans="1:9" ht="12.75">
      <c r="A99" s="122"/>
      <c r="B99" s="128"/>
      <c r="C99" s="106"/>
      <c r="D99" s="106"/>
      <c r="E99" s="106"/>
      <c r="F99" s="106"/>
      <c r="G99" s="106"/>
      <c r="H99" s="106"/>
      <c r="I99" s="106"/>
    </row>
    <row r="100" spans="1:9" ht="12.75">
      <c r="A100" s="122"/>
      <c r="B100" s="128"/>
      <c r="C100" s="106"/>
      <c r="D100" s="106"/>
      <c r="E100" s="106"/>
      <c r="F100" s="106"/>
      <c r="G100" s="106"/>
      <c r="H100" s="106"/>
      <c r="I100" s="106"/>
    </row>
    <row r="101" spans="1:9" ht="12.75">
      <c r="A101" s="122"/>
      <c r="B101" s="128"/>
      <c r="C101" s="106"/>
      <c r="D101" s="106"/>
      <c r="E101" s="106"/>
      <c r="F101" s="106"/>
      <c r="G101" s="106"/>
      <c r="H101" s="106"/>
      <c r="I101" s="106"/>
    </row>
    <row r="102" spans="1:9" ht="12.75">
      <c r="A102" s="122"/>
      <c r="B102" s="128"/>
      <c r="C102" s="106"/>
      <c r="D102" s="106"/>
      <c r="E102" s="106"/>
      <c r="F102" s="106"/>
      <c r="G102" s="106"/>
      <c r="H102" s="106"/>
      <c r="I102" s="106"/>
    </row>
    <row r="103" spans="1:9" ht="12.75">
      <c r="A103" s="122"/>
      <c r="B103" s="128"/>
      <c r="C103" s="106"/>
      <c r="D103" s="106"/>
      <c r="E103" s="106"/>
      <c r="F103" s="106"/>
      <c r="G103" s="106"/>
      <c r="H103" s="106"/>
      <c r="I103" s="106"/>
    </row>
    <row r="104" spans="1:9" ht="12.75">
      <c r="A104" s="122"/>
      <c r="B104" s="128"/>
      <c r="C104" s="106"/>
      <c r="D104" s="106"/>
      <c r="E104" s="106"/>
      <c r="F104" s="106"/>
      <c r="G104" s="106"/>
      <c r="H104" s="106"/>
      <c r="I104" s="106"/>
    </row>
    <row r="105" spans="1:9" ht="12.75">
      <c r="A105" s="122"/>
      <c r="B105" s="128"/>
      <c r="C105" s="106"/>
      <c r="D105" s="106"/>
      <c r="E105" s="106"/>
      <c r="F105" s="106"/>
      <c r="G105" s="106"/>
      <c r="H105" s="106"/>
      <c r="I105" s="106"/>
    </row>
    <row r="106" spans="1:9" ht="12.75">
      <c r="A106" s="122"/>
      <c r="B106" s="128"/>
      <c r="C106" s="106"/>
      <c r="D106" s="106"/>
      <c r="E106" s="106"/>
      <c r="F106" s="106"/>
      <c r="G106" s="106"/>
      <c r="H106" s="106"/>
      <c r="I106" s="106"/>
    </row>
    <row r="107" spans="1:9" ht="12.75">
      <c r="A107" s="122"/>
      <c r="B107" s="128"/>
      <c r="C107" s="106"/>
      <c r="D107" s="106"/>
      <c r="E107" s="106"/>
      <c r="F107" s="106"/>
      <c r="G107" s="106"/>
      <c r="H107" s="106"/>
      <c r="I107" s="106"/>
    </row>
    <row r="108" spans="1:9" ht="12.75">
      <c r="A108" s="122"/>
      <c r="B108" s="128"/>
      <c r="C108" s="106"/>
      <c r="D108" s="106"/>
      <c r="E108" s="106"/>
      <c r="F108" s="106"/>
      <c r="G108" s="106"/>
      <c r="H108" s="106"/>
      <c r="I108" s="106"/>
    </row>
    <row r="109" spans="1:9" ht="12.75">
      <c r="A109" s="122"/>
      <c r="B109" s="128"/>
      <c r="C109" s="106"/>
      <c r="D109" s="106"/>
      <c r="E109" s="106"/>
      <c r="F109" s="106"/>
      <c r="G109" s="106"/>
      <c r="H109" s="106"/>
      <c r="I109" s="106"/>
    </row>
    <row r="110" spans="1:9" ht="12.75">
      <c r="A110" s="122"/>
      <c r="B110" s="128"/>
      <c r="C110" s="106"/>
      <c r="D110" s="106"/>
      <c r="E110" s="106"/>
      <c r="F110" s="106"/>
      <c r="G110" s="106"/>
      <c r="H110" s="106"/>
      <c r="I110" s="106"/>
    </row>
    <row r="111" spans="1:9" ht="12.75">
      <c r="A111" s="122"/>
      <c r="B111" s="128"/>
      <c r="C111" s="106"/>
      <c r="D111" s="106"/>
      <c r="E111" s="106"/>
      <c r="F111" s="106"/>
      <c r="G111" s="106"/>
      <c r="H111" s="106"/>
      <c r="I111" s="106"/>
    </row>
    <row r="112" spans="1:9" ht="12.75">
      <c r="A112" s="122"/>
      <c r="B112" s="128"/>
      <c r="C112" s="106"/>
      <c r="D112" s="106"/>
      <c r="E112" s="106"/>
      <c r="F112" s="106"/>
      <c r="G112" s="106"/>
      <c r="H112" s="106"/>
      <c r="I112" s="106"/>
    </row>
    <row r="113" spans="1:9" ht="12.75">
      <c r="A113" s="122"/>
      <c r="B113" s="128"/>
      <c r="C113" s="106"/>
      <c r="D113" s="106"/>
      <c r="E113" s="106"/>
      <c r="F113" s="106"/>
      <c r="G113" s="106"/>
      <c r="H113" s="106"/>
      <c r="I113" s="106"/>
    </row>
    <row r="114" spans="1:9" ht="12.75">
      <c r="A114" s="122"/>
      <c r="B114" s="128"/>
      <c r="C114" s="106"/>
      <c r="D114" s="106"/>
      <c r="E114" s="106"/>
      <c r="F114" s="106"/>
      <c r="G114" s="106"/>
      <c r="H114" s="106"/>
      <c r="I114" s="106"/>
    </row>
    <row r="115" spans="1:9" ht="12.75">
      <c r="A115" s="122"/>
      <c r="B115" s="128"/>
      <c r="C115" s="106"/>
      <c r="D115" s="106"/>
      <c r="E115" s="106"/>
      <c r="F115" s="106"/>
      <c r="G115" s="106"/>
      <c r="H115" s="106"/>
      <c r="I115" s="106"/>
    </row>
    <row r="116" spans="1:9" ht="12.75">
      <c r="A116" s="122"/>
      <c r="B116" s="128"/>
      <c r="C116" s="106"/>
      <c r="D116" s="106"/>
      <c r="E116" s="106"/>
      <c r="F116" s="106"/>
      <c r="G116" s="106"/>
      <c r="H116" s="106"/>
      <c r="I116" s="106"/>
    </row>
    <row r="117" spans="1:9" ht="12.75">
      <c r="A117" s="122"/>
      <c r="B117" s="128"/>
      <c r="C117" s="106"/>
      <c r="D117" s="106"/>
      <c r="E117" s="106"/>
      <c r="F117" s="106"/>
      <c r="G117" s="106"/>
      <c r="H117" s="106"/>
      <c r="I117" s="106"/>
    </row>
    <row r="118" spans="1:9" ht="12.75">
      <c r="A118" s="122"/>
      <c r="B118" s="128"/>
      <c r="C118" s="106"/>
      <c r="D118" s="106"/>
      <c r="E118" s="106"/>
      <c r="F118" s="106"/>
      <c r="G118" s="106"/>
      <c r="H118" s="106"/>
      <c r="I118" s="106"/>
    </row>
    <row r="119" spans="1:9" ht="12.75">
      <c r="A119" s="122"/>
      <c r="B119" s="128"/>
      <c r="C119" s="106"/>
      <c r="D119" s="106"/>
      <c r="E119" s="106"/>
      <c r="F119" s="106"/>
      <c r="G119" s="106"/>
      <c r="H119" s="106"/>
      <c r="I119" s="106"/>
    </row>
    <row r="120" spans="1:9" ht="12.75">
      <c r="A120" s="122"/>
      <c r="B120" s="128"/>
      <c r="C120" s="106"/>
      <c r="D120" s="106"/>
      <c r="E120" s="106"/>
      <c r="F120" s="106"/>
      <c r="G120" s="106"/>
      <c r="H120" s="106"/>
      <c r="I120" s="106"/>
    </row>
    <row r="121" spans="1:9" ht="12.75">
      <c r="A121" s="122"/>
      <c r="B121" s="128"/>
      <c r="C121" s="106"/>
      <c r="D121" s="106"/>
      <c r="E121" s="106"/>
      <c r="F121" s="106"/>
      <c r="G121" s="106"/>
      <c r="H121" s="106"/>
      <c r="I121" s="106"/>
    </row>
    <row r="122" spans="1:9" ht="12.75">
      <c r="A122" s="122"/>
      <c r="B122" s="128"/>
      <c r="C122" s="106"/>
      <c r="D122" s="106"/>
      <c r="E122" s="106"/>
      <c r="F122" s="106"/>
      <c r="G122" s="106"/>
      <c r="H122" s="106"/>
      <c r="I122" s="106"/>
    </row>
    <row r="123" spans="1:9" ht="12.75">
      <c r="A123" s="122"/>
      <c r="B123" s="128"/>
      <c r="C123" s="106"/>
      <c r="D123" s="106"/>
      <c r="E123" s="106"/>
      <c r="F123" s="106"/>
      <c r="G123" s="106"/>
      <c r="H123" s="106"/>
      <c r="I123" s="106"/>
    </row>
    <row r="124" spans="1:9" ht="12.75">
      <c r="A124" s="122"/>
      <c r="B124" s="128"/>
      <c r="C124" s="106"/>
      <c r="D124" s="106"/>
      <c r="E124" s="106"/>
      <c r="F124" s="106"/>
      <c r="G124" s="106"/>
      <c r="H124" s="106"/>
      <c r="I124" s="106"/>
    </row>
    <row r="125" spans="1:9" ht="12.75">
      <c r="A125" s="122"/>
      <c r="B125" s="128"/>
      <c r="C125" s="106"/>
      <c r="D125" s="106"/>
      <c r="E125" s="106"/>
      <c r="F125" s="106"/>
      <c r="G125" s="106"/>
      <c r="H125" s="106"/>
      <c r="I125" s="106"/>
    </row>
    <row r="126" spans="1:9" ht="12.75">
      <c r="A126" s="122"/>
      <c r="B126" s="128"/>
      <c r="C126" s="106"/>
      <c r="D126" s="106"/>
      <c r="E126" s="106"/>
      <c r="F126" s="106"/>
      <c r="G126" s="106"/>
      <c r="H126" s="106"/>
      <c r="I126" s="106"/>
    </row>
    <row r="127" spans="1:9" ht="12.75">
      <c r="A127" s="122"/>
      <c r="B127" s="128"/>
      <c r="C127" s="106"/>
      <c r="D127" s="106"/>
      <c r="E127" s="106"/>
      <c r="F127" s="106"/>
      <c r="G127" s="106"/>
      <c r="H127" s="106"/>
      <c r="I127" s="106"/>
    </row>
    <row r="128" spans="1:9" ht="12.75">
      <c r="A128" s="122"/>
      <c r="B128" s="128"/>
      <c r="C128" s="106"/>
      <c r="D128" s="106"/>
      <c r="E128" s="106"/>
      <c r="F128" s="106"/>
      <c r="G128" s="106"/>
      <c r="H128" s="106"/>
      <c r="I128" s="106"/>
    </row>
    <row r="129" spans="1:9" ht="12.75">
      <c r="A129" s="122"/>
      <c r="B129" s="128"/>
      <c r="C129" s="106"/>
      <c r="D129" s="106"/>
      <c r="E129" s="106"/>
      <c r="F129" s="106"/>
      <c r="G129" s="106"/>
      <c r="H129" s="106"/>
      <c r="I129" s="106"/>
    </row>
    <row r="130" spans="1:9" ht="12.75">
      <c r="A130" s="122"/>
      <c r="B130" s="128"/>
      <c r="C130" s="106"/>
      <c r="D130" s="106"/>
      <c r="E130" s="106"/>
      <c r="F130" s="106"/>
      <c r="G130" s="106"/>
      <c r="H130" s="106"/>
      <c r="I130" s="106"/>
    </row>
    <row r="131" spans="1:9" ht="12.75">
      <c r="A131" s="122"/>
      <c r="B131" s="128"/>
      <c r="C131" s="106"/>
      <c r="D131" s="106"/>
      <c r="E131" s="106"/>
      <c r="F131" s="106"/>
      <c r="G131" s="106"/>
      <c r="H131" s="106"/>
      <c r="I131" s="106"/>
    </row>
    <row r="132" spans="1:9" ht="12.75">
      <c r="A132" s="122"/>
      <c r="B132" s="128"/>
      <c r="C132" s="106"/>
      <c r="D132" s="106"/>
      <c r="E132" s="106"/>
      <c r="F132" s="106"/>
      <c r="G132" s="106"/>
      <c r="H132" s="106"/>
      <c r="I132" s="106"/>
    </row>
    <row r="133" spans="1:9" ht="12.75">
      <c r="A133" s="122"/>
      <c r="B133" s="128"/>
      <c r="C133" s="106"/>
      <c r="D133" s="106"/>
      <c r="E133" s="106"/>
      <c r="F133" s="106"/>
      <c r="G133" s="106"/>
      <c r="H133" s="106"/>
      <c r="I133" s="106"/>
    </row>
    <row r="134" spans="1:9" ht="12.75">
      <c r="A134" s="122"/>
      <c r="B134" s="128"/>
      <c r="C134" s="106"/>
      <c r="D134" s="106"/>
      <c r="E134" s="106"/>
      <c r="F134" s="106"/>
      <c r="G134" s="106"/>
      <c r="H134" s="106"/>
      <c r="I134" s="106"/>
    </row>
    <row r="135" spans="1:9" ht="12.75">
      <c r="A135" s="122"/>
      <c r="B135" s="128"/>
      <c r="C135" s="106"/>
      <c r="D135" s="106"/>
      <c r="E135" s="106"/>
      <c r="F135" s="106"/>
      <c r="G135" s="106"/>
      <c r="H135" s="106"/>
      <c r="I135" s="106"/>
    </row>
    <row r="136" spans="1:9" ht="12.75">
      <c r="A136" s="122"/>
      <c r="B136" s="128"/>
      <c r="C136" s="106"/>
      <c r="D136" s="106"/>
      <c r="E136" s="106"/>
      <c r="F136" s="106"/>
      <c r="G136" s="106"/>
      <c r="H136" s="106"/>
      <c r="I136" s="106"/>
    </row>
    <row r="137" spans="1:9" ht="12.75">
      <c r="A137" s="122"/>
      <c r="B137" s="128"/>
      <c r="C137" s="106"/>
      <c r="D137" s="106"/>
      <c r="E137" s="106"/>
      <c r="F137" s="106"/>
      <c r="G137" s="106"/>
      <c r="H137" s="106"/>
      <c r="I137" s="106"/>
    </row>
    <row r="138" spans="1:9" ht="12.75">
      <c r="A138" s="122"/>
      <c r="B138" s="128"/>
      <c r="C138" s="106"/>
      <c r="D138" s="106"/>
      <c r="E138" s="106"/>
      <c r="F138" s="106"/>
      <c r="G138" s="106"/>
      <c r="H138" s="106"/>
      <c r="I138" s="106"/>
    </row>
    <row r="139" spans="1:9" ht="12.75">
      <c r="A139" s="122"/>
      <c r="B139" s="128"/>
      <c r="C139" s="106"/>
      <c r="D139" s="106"/>
      <c r="E139" s="106"/>
      <c r="F139" s="106"/>
      <c r="G139" s="106"/>
      <c r="H139" s="106"/>
      <c r="I139" s="106"/>
    </row>
    <row r="140" spans="1:9" ht="12.75">
      <c r="A140" s="122"/>
      <c r="B140" s="128"/>
      <c r="C140" s="106"/>
      <c r="D140" s="106"/>
      <c r="E140" s="106"/>
      <c r="F140" s="106"/>
      <c r="G140" s="106"/>
      <c r="H140" s="106"/>
      <c r="I140" s="106"/>
    </row>
    <row r="141" spans="1:9" ht="12.75">
      <c r="A141" s="122"/>
      <c r="B141" s="128"/>
      <c r="C141" s="106"/>
      <c r="D141" s="106"/>
      <c r="E141" s="106"/>
      <c r="F141" s="106"/>
      <c r="G141" s="106"/>
      <c r="H141" s="106"/>
      <c r="I141" s="106"/>
    </row>
    <row r="142" spans="1:9" ht="12.75">
      <c r="A142" s="122"/>
      <c r="B142" s="128"/>
      <c r="C142" s="106"/>
      <c r="D142" s="106"/>
      <c r="E142" s="106"/>
      <c r="F142" s="106"/>
      <c r="G142" s="106"/>
      <c r="H142" s="106"/>
      <c r="I142" s="106"/>
    </row>
    <row r="143" spans="1:9" ht="12.75">
      <c r="A143" s="122"/>
      <c r="B143" s="128"/>
      <c r="C143" s="106"/>
      <c r="D143" s="106"/>
      <c r="E143" s="106"/>
      <c r="F143" s="106"/>
      <c r="G143" s="106"/>
      <c r="H143" s="106"/>
      <c r="I143" s="106"/>
    </row>
    <row r="144" spans="1:9" ht="12.75">
      <c r="A144" s="122"/>
      <c r="B144" s="128"/>
      <c r="C144" s="106"/>
      <c r="D144" s="106"/>
      <c r="E144" s="106"/>
      <c r="F144" s="106"/>
      <c r="G144" s="106"/>
      <c r="H144" s="106"/>
      <c r="I144" s="106"/>
    </row>
    <row r="145" spans="1:9" ht="12.75">
      <c r="A145" s="122"/>
      <c r="B145" s="128"/>
      <c r="C145" s="106"/>
      <c r="D145" s="106"/>
      <c r="E145" s="106"/>
      <c r="F145" s="106"/>
      <c r="G145" s="106"/>
      <c r="H145" s="106"/>
      <c r="I145" s="106"/>
    </row>
    <row r="146" spans="1:9" ht="12.75">
      <c r="A146" s="122"/>
      <c r="B146" s="128"/>
      <c r="C146" s="106"/>
      <c r="D146" s="106"/>
      <c r="E146" s="106"/>
      <c r="F146" s="106"/>
      <c r="G146" s="106"/>
      <c r="H146" s="106"/>
      <c r="I146" s="106"/>
    </row>
    <row r="147" spans="1:9" ht="12.75">
      <c r="A147" s="122"/>
      <c r="B147" s="128"/>
      <c r="C147" s="106"/>
      <c r="D147" s="106"/>
      <c r="E147" s="106"/>
      <c r="F147" s="106"/>
      <c r="G147" s="106"/>
      <c r="H147" s="106"/>
      <c r="I147" s="106"/>
    </row>
    <row r="148" spans="1:9" ht="12.75">
      <c r="A148" s="122"/>
      <c r="B148" s="128"/>
      <c r="C148" s="106"/>
      <c r="D148" s="106"/>
      <c r="E148" s="106"/>
      <c r="F148" s="106"/>
      <c r="G148" s="106"/>
      <c r="H148" s="106"/>
      <c r="I148" s="106"/>
    </row>
    <row r="149" spans="1:9" ht="12.75">
      <c r="A149" s="122"/>
      <c r="B149" s="128"/>
      <c r="C149" s="106"/>
      <c r="D149" s="106"/>
      <c r="E149" s="106"/>
      <c r="F149" s="106"/>
      <c r="G149" s="106"/>
      <c r="H149" s="106"/>
      <c r="I149" s="106"/>
    </row>
    <row r="150" spans="1:9" ht="12.75">
      <c r="A150" s="122"/>
      <c r="B150" s="128"/>
      <c r="C150" s="106"/>
      <c r="D150" s="106"/>
      <c r="E150" s="106"/>
      <c r="F150" s="106"/>
      <c r="G150" s="106"/>
      <c r="H150" s="106"/>
      <c r="I150" s="106"/>
    </row>
    <row r="151" spans="1:9" ht="12.75">
      <c r="A151" s="122"/>
      <c r="B151" s="128"/>
      <c r="C151" s="106"/>
      <c r="D151" s="106"/>
      <c r="E151" s="106"/>
      <c r="F151" s="106"/>
      <c r="G151" s="106"/>
      <c r="H151" s="106"/>
      <c r="I151" s="106"/>
    </row>
    <row r="152" spans="1:9" ht="12.75">
      <c r="A152" s="122"/>
      <c r="B152" s="128"/>
      <c r="C152" s="106"/>
      <c r="D152" s="106"/>
      <c r="E152" s="106"/>
      <c r="F152" s="106"/>
      <c r="G152" s="106"/>
      <c r="H152" s="106"/>
      <c r="I152" s="106"/>
    </row>
    <row r="153" spans="1:9" ht="12.75">
      <c r="A153" s="122"/>
      <c r="B153" s="128"/>
      <c r="C153" s="106"/>
      <c r="D153" s="106"/>
      <c r="E153" s="106"/>
      <c r="F153" s="106"/>
      <c r="G153" s="106"/>
      <c r="H153" s="106"/>
      <c r="I153" s="106"/>
    </row>
    <row r="154" spans="1:9" ht="12.75">
      <c r="A154" s="122"/>
      <c r="B154" s="128"/>
      <c r="C154" s="106"/>
      <c r="D154" s="106"/>
      <c r="E154" s="106"/>
      <c r="F154" s="106"/>
      <c r="G154" s="106"/>
      <c r="H154" s="106"/>
      <c r="I154" s="106"/>
    </row>
    <row r="155" spans="1:9" ht="12.75">
      <c r="A155" s="122"/>
      <c r="B155" s="128"/>
      <c r="C155" s="106"/>
      <c r="D155" s="106"/>
      <c r="E155" s="106"/>
      <c r="F155" s="106"/>
      <c r="G155" s="106"/>
      <c r="H155" s="106"/>
      <c r="I155" s="106"/>
    </row>
    <row r="156" spans="1:9" ht="12.75">
      <c r="A156" s="122"/>
      <c r="B156" s="128"/>
      <c r="C156" s="106"/>
      <c r="D156" s="106"/>
      <c r="E156" s="106"/>
      <c r="F156" s="106"/>
      <c r="G156" s="106"/>
      <c r="H156" s="106"/>
      <c r="I156" s="106"/>
    </row>
    <row r="157" spans="1:9" ht="12.75">
      <c r="A157" s="122"/>
      <c r="B157" s="128"/>
      <c r="C157" s="106"/>
      <c r="D157" s="106"/>
      <c r="E157" s="106"/>
      <c r="F157" s="106"/>
      <c r="G157" s="106"/>
      <c r="H157" s="106"/>
      <c r="I157" s="106"/>
    </row>
    <row r="158" spans="1:9" ht="12.75">
      <c r="A158" s="122"/>
      <c r="B158" s="128"/>
      <c r="C158" s="106"/>
      <c r="D158" s="106"/>
      <c r="E158" s="106"/>
      <c r="F158" s="106"/>
      <c r="G158" s="106"/>
      <c r="H158" s="106"/>
      <c r="I158" s="106"/>
    </row>
    <row r="159" spans="1:9" ht="12.75">
      <c r="A159" s="122"/>
      <c r="B159" s="128"/>
      <c r="C159" s="106"/>
      <c r="D159" s="106"/>
      <c r="E159" s="106"/>
      <c r="F159" s="106"/>
      <c r="G159" s="106"/>
      <c r="H159" s="106"/>
      <c r="I159" s="106"/>
    </row>
    <row r="160" spans="1:9" ht="12.75">
      <c r="A160" s="122"/>
      <c r="B160" s="128"/>
      <c r="C160" s="106"/>
      <c r="D160" s="106"/>
      <c r="E160" s="106"/>
      <c r="F160" s="106"/>
      <c r="G160" s="106"/>
      <c r="H160" s="106"/>
      <c r="I160" s="106"/>
    </row>
    <row r="161" spans="1:9" ht="12.75">
      <c r="A161" s="122"/>
      <c r="B161" s="128"/>
      <c r="C161" s="106"/>
      <c r="D161" s="106"/>
      <c r="E161" s="106"/>
      <c r="F161" s="106"/>
      <c r="G161" s="106"/>
      <c r="H161" s="106"/>
      <c r="I161" s="106"/>
    </row>
    <row r="162" spans="1:9" ht="12.75">
      <c r="A162" s="122"/>
      <c r="B162" s="128"/>
      <c r="C162" s="106"/>
      <c r="D162" s="106"/>
      <c r="E162" s="106"/>
      <c r="F162" s="106"/>
      <c r="G162" s="106"/>
      <c r="H162" s="106"/>
      <c r="I162" s="106"/>
    </row>
    <row r="163" spans="1:9" ht="12.75">
      <c r="A163" s="122"/>
      <c r="B163" s="128"/>
      <c r="C163" s="106"/>
      <c r="D163" s="106"/>
      <c r="E163" s="106"/>
      <c r="F163" s="106"/>
      <c r="G163" s="106"/>
      <c r="H163" s="106"/>
      <c r="I163" s="106"/>
    </row>
    <row r="164" spans="1:9" ht="12.75">
      <c r="A164" s="122"/>
      <c r="B164" s="128"/>
      <c r="C164" s="106"/>
      <c r="D164" s="106"/>
      <c r="E164" s="106"/>
      <c r="F164" s="106"/>
      <c r="G164" s="106"/>
      <c r="H164" s="106"/>
      <c r="I164" s="106"/>
    </row>
    <row r="165" spans="1:9" ht="12.75">
      <c r="A165" s="122"/>
      <c r="B165" s="128"/>
      <c r="C165" s="106"/>
      <c r="D165" s="106"/>
      <c r="E165" s="106"/>
      <c r="F165" s="106"/>
      <c r="G165" s="106"/>
      <c r="H165" s="106"/>
      <c r="I165" s="106"/>
    </row>
    <row r="166" spans="1:9" ht="12.75">
      <c r="A166" s="122"/>
      <c r="B166" s="128"/>
      <c r="C166" s="106"/>
      <c r="D166" s="106"/>
      <c r="E166" s="106"/>
      <c r="F166" s="106"/>
      <c r="G166" s="106"/>
      <c r="H166" s="106"/>
      <c r="I166" s="106"/>
    </row>
    <row r="167" spans="1:9" ht="12.75">
      <c r="A167" s="122"/>
      <c r="B167" s="128"/>
      <c r="C167" s="106"/>
      <c r="D167" s="106"/>
      <c r="E167" s="106"/>
      <c r="F167" s="106"/>
      <c r="G167" s="106"/>
      <c r="H167" s="106"/>
      <c r="I167" s="106"/>
    </row>
    <row r="168" spans="1:9" ht="12.75">
      <c r="A168" s="122"/>
      <c r="B168" s="128"/>
      <c r="C168" s="106"/>
      <c r="D168" s="106"/>
      <c r="E168" s="106"/>
      <c r="F168" s="106"/>
      <c r="G168" s="106"/>
      <c r="H168" s="106"/>
      <c r="I168" s="106"/>
    </row>
    <row r="169" spans="1:9" ht="12.75">
      <c r="A169" s="122"/>
      <c r="B169" s="128"/>
      <c r="C169" s="106"/>
      <c r="D169" s="106"/>
      <c r="E169" s="106"/>
      <c r="F169" s="106"/>
      <c r="G169" s="106"/>
      <c r="H169" s="106"/>
      <c r="I169" s="106"/>
    </row>
    <row r="170" spans="1:9" ht="12.75">
      <c r="A170" s="122"/>
      <c r="B170" s="128"/>
      <c r="C170" s="106"/>
      <c r="D170" s="106"/>
      <c r="E170" s="106"/>
      <c r="F170" s="106"/>
      <c r="G170" s="106"/>
      <c r="H170" s="106"/>
      <c r="I170" s="106"/>
    </row>
    <row r="171" spans="1:9" ht="12.75">
      <c r="A171" s="122"/>
      <c r="B171" s="128"/>
      <c r="C171" s="106"/>
      <c r="D171" s="106"/>
      <c r="E171" s="106"/>
      <c r="F171" s="106"/>
      <c r="G171" s="106"/>
      <c r="H171" s="106"/>
      <c r="I171" s="106"/>
    </row>
    <row r="172" spans="1:9" ht="12.75">
      <c r="A172" s="122"/>
      <c r="B172" s="128"/>
      <c r="C172" s="106"/>
      <c r="D172" s="106"/>
      <c r="E172" s="106"/>
      <c r="F172" s="106"/>
      <c r="G172" s="106"/>
      <c r="H172" s="106"/>
      <c r="I172" s="106"/>
    </row>
    <row r="173" spans="1:9" ht="12.75">
      <c r="A173" s="122"/>
      <c r="B173" s="128"/>
      <c r="C173" s="106"/>
      <c r="D173" s="106"/>
      <c r="E173" s="106"/>
      <c r="F173" s="106"/>
      <c r="G173" s="106"/>
      <c r="H173" s="106"/>
      <c r="I173" s="106"/>
    </row>
    <row r="174" spans="1:9" ht="12.75">
      <c r="A174" s="122"/>
      <c r="B174" s="128"/>
      <c r="C174" s="106"/>
      <c r="D174" s="106"/>
      <c r="E174" s="106"/>
      <c r="F174" s="106"/>
      <c r="G174" s="106"/>
      <c r="H174" s="106"/>
      <c r="I174" s="106"/>
    </row>
    <row r="175" spans="1:9" ht="12.75">
      <c r="A175" s="122"/>
      <c r="B175" s="128"/>
      <c r="C175" s="106"/>
      <c r="D175" s="106"/>
      <c r="E175" s="106"/>
      <c r="F175" s="106"/>
      <c r="G175" s="106"/>
      <c r="H175" s="106"/>
      <c r="I175" s="106"/>
    </row>
    <row r="176" spans="1:9" ht="12.75">
      <c r="A176" s="122"/>
      <c r="B176" s="128"/>
      <c r="C176" s="106"/>
      <c r="D176" s="106"/>
      <c r="E176" s="106"/>
      <c r="F176" s="106"/>
      <c r="G176" s="106"/>
      <c r="H176" s="106"/>
      <c r="I176" s="106"/>
    </row>
    <row r="177" spans="1:9" ht="12.75">
      <c r="A177" s="122"/>
      <c r="B177" s="128"/>
      <c r="C177" s="106"/>
      <c r="D177" s="106"/>
      <c r="E177" s="106"/>
      <c r="F177" s="106"/>
      <c r="G177" s="106"/>
      <c r="H177" s="106"/>
      <c r="I177" s="106"/>
    </row>
    <row r="178" spans="1:9" ht="12.75">
      <c r="A178" s="122"/>
      <c r="B178" s="128"/>
      <c r="C178" s="106"/>
      <c r="D178" s="106"/>
      <c r="E178" s="106"/>
      <c r="F178" s="106"/>
      <c r="G178" s="106"/>
      <c r="H178" s="106"/>
      <c r="I178" s="106"/>
    </row>
    <row r="179" spans="1:9" ht="12.75">
      <c r="A179" s="122"/>
      <c r="B179" s="128"/>
      <c r="C179" s="106"/>
      <c r="D179" s="106"/>
      <c r="E179" s="106"/>
      <c r="F179" s="106"/>
      <c r="G179" s="106"/>
      <c r="H179" s="106"/>
      <c r="I179" s="106"/>
    </row>
    <row r="180" spans="1:9" ht="12.75">
      <c r="A180" s="122"/>
      <c r="B180" s="128"/>
      <c r="C180" s="106"/>
      <c r="D180" s="106"/>
      <c r="E180" s="106"/>
      <c r="F180" s="106"/>
      <c r="G180" s="106"/>
      <c r="H180" s="106"/>
      <c r="I180" s="106"/>
    </row>
    <row r="181" spans="1:9" ht="12.75">
      <c r="A181" s="122"/>
      <c r="B181" s="128"/>
      <c r="C181" s="106"/>
      <c r="D181" s="106"/>
      <c r="E181" s="106"/>
      <c r="F181" s="106"/>
      <c r="G181" s="106"/>
      <c r="H181" s="106"/>
      <c r="I181" s="106"/>
    </row>
    <row r="182" spans="1:9" ht="12.75">
      <c r="A182" s="122"/>
      <c r="B182" s="128"/>
      <c r="C182" s="106"/>
      <c r="D182" s="106"/>
      <c r="E182" s="106"/>
      <c r="F182" s="106"/>
      <c r="G182" s="106"/>
      <c r="H182" s="106"/>
      <c r="I182" s="106"/>
    </row>
    <row r="183" spans="1:9" ht="12.75">
      <c r="A183" s="122"/>
      <c r="B183" s="128"/>
      <c r="C183" s="106"/>
      <c r="D183" s="106"/>
      <c r="E183" s="106"/>
      <c r="F183" s="106"/>
      <c r="G183" s="106"/>
      <c r="H183" s="106"/>
      <c r="I183" s="106"/>
    </row>
    <row r="184" spans="1:9" ht="12.75">
      <c r="A184" s="122"/>
      <c r="B184" s="128"/>
      <c r="C184" s="106"/>
      <c r="D184" s="106"/>
      <c r="E184" s="106"/>
      <c r="F184" s="106"/>
      <c r="G184" s="106"/>
      <c r="H184" s="106"/>
      <c r="I184" s="106"/>
    </row>
    <row r="185" spans="1:9" ht="12.75">
      <c r="A185" s="122"/>
      <c r="B185" s="128"/>
      <c r="C185" s="106"/>
      <c r="D185" s="106"/>
      <c r="E185" s="106"/>
      <c r="F185" s="106"/>
      <c r="G185" s="106"/>
      <c r="H185" s="106"/>
      <c r="I185" s="106"/>
    </row>
    <row r="186" spans="1:9" ht="12.75">
      <c r="A186" s="122"/>
      <c r="B186" s="128"/>
      <c r="C186" s="106"/>
      <c r="D186" s="106"/>
      <c r="E186" s="106"/>
      <c r="F186" s="106"/>
      <c r="G186" s="106"/>
      <c r="H186" s="106"/>
      <c r="I186" s="106"/>
    </row>
    <row r="187" spans="1:9" ht="12.75">
      <c r="A187" s="122"/>
      <c r="B187" s="128"/>
      <c r="C187" s="106"/>
      <c r="D187" s="106"/>
      <c r="E187" s="106"/>
      <c r="F187" s="106"/>
      <c r="G187" s="106"/>
      <c r="H187" s="106"/>
      <c r="I187" s="106"/>
    </row>
    <row r="188" spans="1:9" ht="12.75">
      <c r="A188" s="122"/>
      <c r="B188" s="128"/>
      <c r="C188" s="106"/>
      <c r="D188" s="106"/>
      <c r="E188" s="106"/>
      <c r="F188" s="106"/>
      <c r="G188" s="106"/>
      <c r="H188" s="106"/>
      <c r="I188" s="106"/>
    </row>
    <row r="189" spans="1:9" ht="12.75">
      <c r="A189" s="122"/>
      <c r="B189" s="128"/>
      <c r="C189" s="106"/>
      <c r="D189" s="106"/>
      <c r="E189" s="106"/>
      <c r="F189" s="106"/>
      <c r="G189" s="106"/>
      <c r="H189" s="106"/>
      <c r="I189" s="106"/>
    </row>
    <row r="190" spans="1:9" ht="12.75">
      <c r="A190" s="122"/>
      <c r="B190" s="128"/>
      <c r="C190" s="106"/>
      <c r="D190" s="106"/>
      <c r="E190" s="106"/>
      <c r="F190" s="106"/>
      <c r="G190" s="106"/>
      <c r="H190" s="106"/>
      <c r="I190" s="106"/>
    </row>
    <row r="191" spans="1:9" ht="12.75">
      <c r="A191" s="122"/>
      <c r="B191" s="128"/>
      <c r="C191" s="106"/>
      <c r="D191" s="106"/>
      <c r="E191" s="106"/>
      <c r="F191" s="106"/>
      <c r="G191" s="106"/>
      <c r="H191" s="106"/>
      <c r="I191" s="106"/>
    </row>
    <row r="192" spans="1:9" ht="12.75">
      <c r="A192" s="122"/>
      <c r="B192" s="128"/>
      <c r="C192" s="106"/>
      <c r="D192" s="106"/>
      <c r="E192" s="106"/>
      <c r="F192" s="106"/>
      <c r="G192" s="106"/>
      <c r="H192" s="106"/>
      <c r="I192" s="106"/>
    </row>
    <row r="193" spans="1:9" ht="12.75">
      <c r="A193" s="122"/>
      <c r="B193" s="128"/>
      <c r="C193" s="106"/>
      <c r="D193" s="106"/>
      <c r="E193" s="106"/>
      <c r="F193" s="106"/>
      <c r="G193" s="106"/>
      <c r="H193" s="106"/>
      <c r="I193" s="106"/>
    </row>
    <row r="194" spans="1:9" ht="12.75">
      <c r="A194" s="122"/>
      <c r="B194" s="128"/>
      <c r="C194" s="106"/>
      <c r="D194" s="106"/>
      <c r="E194" s="106"/>
      <c r="F194" s="106"/>
      <c r="G194" s="106"/>
      <c r="H194" s="106"/>
      <c r="I194" s="106"/>
    </row>
    <row r="195" spans="1:9" ht="12.75">
      <c r="A195" s="122"/>
      <c r="B195" s="128"/>
      <c r="C195" s="106"/>
      <c r="D195" s="106"/>
      <c r="E195" s="106"/>
      <c r="F195" s="106"/>
      <c r="G195" s="106"/>
      <c r="H195" s="106"/>
      <c r="I195" s="106"/>
    </row>
    <row r="196" spans="1:9" ht="12.75">
      <c r="A196" s="122"/>
      <c r="B196" s="128"/>
      <c r="C196" s="106"/>
      <c r="D196" s="106"/>
      <c r="E196" s="106"/>
      <c r="F196" s="106"/>
      <c r="G196" s="106"/>
      <c r="H196" s="106"/>
      <c r="I196" s="106"/>
    </row>
    <row r="197" spans="1:9" ht="12.75">
      <c r="A197" s="122"/>
      <c r="B197" s="128"/>
      <c r="C197" s="106"/>
      <c r="D197" s="106"/>
      <c r="E197" s="106"/>
      <c r="F197" s="106"/>
      <c r="G197" s="106"/>
      <c r="H197" s="106"/>
      <c r="I197" s="106"/>
    </row>
    <row r="198" spans="1:9" ht="12.75">
      <c r="A198" s="122"/>
      <c r="B198" s="128"/>
      <c r="C198" s="106"/>
      <c r="D198" s="106"/>
      <c r="E198" s="106"/>
      <c r="F198" s="106"/>
      <c r="G198" s="106"/>
      <c r="H198" s="106"/>
      <c r="I198" s="106"/>
    </row>
    <row r="199" spans="1:9" ht="12.75">
      <c r="A199" s="122"/>
      <c r="B199" s="128"/>
      <c r="C199" s="106"/>
      <c r="D199" s="106"/>
      <c r="E199" s="106"/>
      <c r="F199" s="106"/>
      <c r="G199" s="106"/>
      <c r="H199" s="106"/>
      <c r="I199" s="106"/>
    </row>
    <row r="200" spans="1:9" ht="12.75">
      <c r="A200" s="122"/>
      <c r="B200" s="128"/>
      <c r="C200" s="106"/>
      <c r="D200" s="106"/>
      <c r="E200" s="106"/>
      <c r="F200" s="106"/>
      <c r="G200" s="106"/>
      <c r="H200" s="106"/>
      <c r="I200" s="106"/>
    </row>
    <row r="201" spans="1:9" ht="12.75">
      <c r="A201" s="122"/>
      <c r="B201" s="128"/>
      <c r="C201" s="106"/>
      <c r="D201" s="106"/>
      <c r="E201" s="106"/>
      <c r="F201" s="106"/>
      <c r="G201" s="106"/>
      <c r="H201" s="106"/>
      <c r="I201" s="106"/>
    </row>
    <row r="202" spans="1:9" ht="12.75">
      <c r="A202" s="122"/>
      <c r="B202" s="128"/>
      <c r="C202" s="106"/>
      <c r="D202" s="106"/>
      <c r="E202" s="106"/>
      <c r="F202" s="106"/>
      <c r="G202" s="106"/>
      <c r="H202" s="106"/>
      <c r="I202" s="106"/>
    </row>
    <row r="203" spans="1:9" ht="12.75">
      <c r="A203" s="122"/>
      <c r="B203" s="128"/>
      <c r="C203" s="106"/>
      <c r="D203" s="106"/>
      <c r="E203" s="106"/>
      <c r="F203" s="106"/>
      <c r="G203" s="106"/>
      <c r="H203" s="106"/>
      <c r="I203" s="106"/>
    </row>
    <row r="204" spans="1:9" ht="12.75">
      <c r="A204" s="122"/>
      <c r="B204" s="128"/>
      <c r="C204" s="106"/>
      <c r="D204" s="106"/>
      <c r="E204" s="106"/>
      <c r="F204" s="106"/>
      <c r="G204" s="106"/>
      <c r="H204" s="106"/>
      <c r="I204" s="106"/>
    </row>
    <row r="205" spans="1:9" ht="12.75">
      <c r="A205" s="122"/>
      <c r="B205" s="128"/>
      <c r="C205" s="106"/>
      <c r="D205" s="106"/>
      <c r="E205" s="106"/>
      <c r="F205" s="106"/>
      <c r="G205" s="106"/>
      <c r="H205" s="106"/>
      <c r="I205" s="106"/>
    </row>
    <row r="206" spans="1:9" ht="12.75">
      <c r="A206" s="122"/>
      <c r="B206" s="128"/>
      <c r="C206" s="106"/>
      <c r="D206" s="106"/>
      <c r="E206" s="106"/>
      <c r="F206" s="106"/>
      <c r="G206" s="106"/>
      <c r="H206" s="106"/>
      <c r="I206" s="106"/>
    </row>
    <row r="207" spans="1:9" ht="12.75">
      <c r="A207" s="122"/>
      <c r="B207" s="128"/>
      <c r="C207" s="106"/>
      <c r="D207" s="106"/>
      <c r="E207" s="106"/>
      <c r="F207" s="106"/>
      <c r="G207" s="106"/>
      <c r="H207" s="106"/>
      <c r="I207" s="106"/>
    </row>
    <row r="208" spans="1:9" ht="12.75">
      <c r="A208" s="122"/>
      <c r="B208" s="128"/>
      <c r="C208" s="106"/>
      <c r="D208" s="106"/>
      <c r="E208" s="106"/>
      <c r="F208" s="106"/>
      <c r="G208" s="106"/>
      <c r="H208" s="106"/>
      <c r="I208" s="106"/>
    </row>
    <row r="209" spans="1:9" ht="12.75">
      <c r="A209" s="122"/>
      <c r="B209" s="128"/>
      <c r="C209" s="106"/>
      <c r="D209" s="106"/>
      <c r="E209" s="106"/>
      <c r="F209" s="106"/>
      <c r="G209" s="106"/>
      <c r="H209" s="106"/>
      <c r="I209" s="106"/>
    </row>
    <row r="210" spans="1:9" ht="12.75">
      <c r="A210" s="122"/>
      <c r="B210" s="128"/>
      <c r="C210" s="106"/>
      <c r="D210" s="106"/>
      <c r="E210" s="106"/>
      <c r="F210" s="106"/>
      <c r="G210" s="106"/>
      <c r="H210" s="106"/>
      <c r="I210" s="106"/>
    </row>
    <row r="211" spans="1:9" ht="12.75">
      <c r="A211" s="122"/>
      <c r="B211" s="128"/>
      <c r="C211" s="106"/>
      <c r="D211" s="106"/>
      <c r="E211" s="106"/>
      <c r="F211" s="106"/>
      <c r="G211" s="106"/>
      <c r="H211" s="106"/>
      <c r="I211" s="106"/>
    </row>
    <row r="212" spans="1:9" ht="12.75">
      <c r="A212" s="122"/>
      <c r="B212" s="128"/>
      <c r="C212" s="106"/>
      <c r="D212" s="106"/>
      <c r="E212" s="106"/>
      <c r="F212" s="106"/>
      <c r="G212" s="106"/>
      <c r="H212" s="106"/>
      <c r="I212" s="106"/>
    </row>
    <row r="213" spans="1:9" ht="12.75">
      <c r="A213" s="122"/>
      <c r="B213" s="128"/>
      <c r="C213" s="106"/>
      <c r="D213" s="106"/>
      <c r="E213" s="106"/>
      <c r="F213" s="106"/>
      <c r="G213" s="106"/>
      <c r="H213" s="106"/>
      <c r="I213" s="106"/>
    </row>
    <row r="214" spans="1:9" ht="12.75">
      <c r="A214" s="122"/>
      <c r="B214" s="128"/>
      <c r="C214" s="106"/>
      <c r="D214" s="106"/>
      <c r="E214" s="106"/>
      <c r="F214" s="106"/>
      <c r="G214" s="106"/>
      <c r="H214" s="106"/>
      <c r="I214" s="106"/>
    </row>
    <row r="215" spans="1:9" ht="12.75">
      <c r="A215" s="122"/>
      <c r="B215" s="128"/>
      <c r="C215" s="106"/>
      <c r="D215" s="106"/>
      <c r="E215" s="106"/>
      <c r="F215" s="106"/>
      <c r="G215" s="106"/>
      <c r="H215" s="106"/>
      <c r="I215" s="106"/>
    </row>
    <row r="216" spans="1:9" ht="12.75">
      <c r="A216" s="122"/>
      <c r="B216" s="128"/>
      <c r="C216" s="106"/>
      <c r="D216" s="106"/>
      <c r="E216" s="106"/>
      <c r="F216" s="106"/>
      <c r="G216" s="106"/>
      <c r="H216" s="106"/>
      <c r="I216" s="106"/>
    </row>
    <row r="217" spans="1:9" ht="12.75">
      <c r="A217" s="122"/>
      <c r="B217" s="128"/>
      <c r="C217" s="106"/>
      <c r="D217" s="106"/>
      <c r="E217" s="106"/>
      <c r="F217" s="106"/>
      <c r="G217" s="106"/>
      <c r="H217" s="106"/>
      <c r="I217" s="106"/>
    </row>
    <row r="218" spans="1:9" ht="12.75">
      <c r="A218" s="122"/>
      <c r="B218" s="128"/>
      <c r="C218" s="106"/>
      <c r="D218" s="106"/>
      <c r="E218" s="106"/>
      <c r="F218" s="106"/>
      <c r="G218" s="106"/>
      <c r="H218" s="106"/>
      <c r="I218" s="106"/>
    </row>
    <row r="219" spans="1:9" ht="12.75">
      <c r="A219" s="122"/>
      <c r="B219" s="128"/>
      <c r="C219" s="106"/>
      <c r="D219" s="106"/>
      <c r="E219" s="106"/>
      <c r="F219" s="106"/>
      <c r="G219" s="106"/>
      <c r="H219" s="106"/>
      <c r="I219" s="106"/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8"/>
  <sheetViews>
    <sheetView workbookViewId="0" topLeftCell="A1">
      <selection activeCell="A7" sqref="A7"/>
    </sheetView>
  </sheetViews>
  <sheetFormatPr defaultColWidth="9.140625" defaultRowHeight="12.75"/>
  <cols>
    <col min="1" max="1" width="7.140625" style="106" customWidth="1"/>
    <col min="2" max="2" width="4.28125" style="106" customWidth="1"/>
    <col min="3" max="3" width="23.421875" style="106" customWidth="1"/>
    <col min="4" max="8" width="6.7109375" style="106" customWidth="1"/>
    <col min="9" max="9" width="10.8515625" style="106" customWidth="1"/>
    <col min="10" max="11" width="9.140625" style="106" customWidth="1"/>
  </cols>
  <sheetData>
    <row r="1" spans="1:9" ht="12.75" customHeight="1">
      <c r="A1" s="142"/>
      <c r="B1" s="141"/>
      <c r="C1" s="141"/>
      <c r="D1" s="141"/>
      <c r="G1" s="141"/>
      <c r="H1" s="141"/>
      <c r="I1" s="141"/>
    </row>
    <row r="2" spans="1:9" ht="15.75">
      <c r="A2" s="105"/>
      <c r="B2" s="105"/>
      <c r="C2" s="105"/>
      <c r="D2" s="108" t="str">
        <f>Startlist!$F3</f>
        <v>Grossi Toidukaubad VIRU RALLY 2013</v>
      </c>
      <c r="G2" s="105"/>
      <c r="H2" s="105"/>
      <c r="I2" s="105"/>
    </row>
    <row r="3" spans="1:9" ht="15">
      <c r="A3" s="105"/>
      <c r="B3" s="105"/>
      <c r="C3" s="105"/>
      <c r="D3" s="107" t="str">
        <f>Startlist!$F4</f>
        <v>05.-06. July 2013</v>
      </c>
      <c r="G3" s="105"/>
      <c r="H3" s="105"/>
      <c r="I3" s="105"/>
    </row>
    <row r="4" spans="1:9" ht="15">
      <c r="A4" s="105"/>
      <c r="B4" s="105"/>
      <c r="C4" s="105"/>
      <c r="D4" s="107" t="str">
        <f>Startlist!$F5</f>
        <v>Rakvere, Lääne- ja Ida-Virumaa</v>
      </c>
      <c r="G4" s="105"/>
      <c r="H4" s="105"/>
      <c r="I4" s="105"/>
    </row>
    <row r="5" spans="1:9" ht="15">
      <c r="A5" s="222" t="s">
        <v>318</v>
      </c>
      <c r="B5" s="105"/>
      <c r="C5" s="105"/>
      <c r="D5" s="105"/>
      <c r="E5" s="105"/>
      <c r="F5" s="105"/>
      <c r="G5" s="105"/>
      <c r="H5" s="105"/>
      <c r="I5" s="105"/>
    </row>
    <row r="6" spans="1:9" ht="12.75">
      <c r="A6" s="85" t="s">
        <v>142</v>
      </c>
      <c r="B6" s="77" t="s">
        <v>143</v>
      </c>
      <c r="C6" s="78" t="s">
        <v>144</v>
      </c>
      <c r="D6" s="257" t="s">
        <v>180</v>
      </c>
      <c r="E6" s="258"/>
      <c r="F6" s="258"/>
      <c r="G6" s="259"/>
      <c r="H6" s="76" t="s">
        <v>152</v>
      </c>
      <c r="I6" s="76" t="s">
        <v>167</v>
      </c>
    </row>
    <row r="7" spans="1:9" ht="12.75">
      <c r="A7" s="84" t="s">
        <v>169</v>
      </c>
      <c r="B7" s="79"/>
      <c r="C7" s="80" t="s">
        <v>140</v>
      </c>
      <c r="D7" s="81" t="s">
        <v>145</v>
      </c>
      <c r="E7" s="110" t="s">
        <v>146</v>
      </c>
      <c r="F7" s="253" t="s">
        <v>147</v>
      </c>
      <c r="G7" s="82">
        <v>4</v>
      </c>
      <c r="H7" s="83"/>
      <c r="I7" s="84" t="s">
        <v>168</v>
      </c>
    </row>
    <row r="8" spans="1:10" ht="12.75">
      <c r="A8" s="153" t="s">
        <v>395</v>
      </c>
      <c r="B8" s="166">
        <v>1</v>
      </c>
      <c r="C8" s="155" t="s">
        <v>396</v>
      </c>
      <c r="D8" s="156" t="s">
        <v>397</v>
      </c>
      <c r="E8" s="157" t="s">
        <v>398</v>
      </c>
      <c r="F8" s="157" t="s">
        <v>683</v>
      </c>
      <c r="G8" s="158" t="s">
        <v>684</v>
      </c>
      <c r="H8" s="147"/>
      <c r="I8" s="148" t="s">
        <v>685</v>
      </c>
      <c r="J8" s="124"/>
    </row>
    <row r="9" spans="1:10" ht="12.75">
      <c r="A9" s="149" t="s">
        <v>175</v>
      </c>
      <c r="B9" s="159"/>
      <c r="C9" s="160" t="s">
        <v>5</v>
      </c>
      <c r="D9" s="161" t="s">
        <v>399</v>
      </c>
      <c r="E9" s="162" t="s">
        <v>399</v>
      </c>
      <c r="F9" s="162" t="s">
        <v>399</v>
      </c>
      <c r="G9" s="163" t="s">
        <v>399</v>
      </c>
      <c r="H9" s="164"/>
      <c r="I9" s="165" t="s">
        <v>400</v>
      </c>
      <c r="J9" s="124"/>
    </row>
    <row r="10" spans="1:10" ht="12.75">
      <c r="A10" s="153" t="s">
        <v>401</v>
      </c>
      <c r="B10" s="154">
        <v>2</v>
      </c>
      <c r="C10" s="155" t="s">
        <v>402</v>
      </c>
      <c r="D10" s="156" t="s">
        <v>403</v>
      </c>
      <c r="E10" s="157" t="s">
        <v>404</v>
      </c>
      <c r="F10" s="157" t="s">
        <v>686</v>
      </c>
      <c r="G10" s="158" t="s">
        <v>687</v>
      </c>
      <c r="H10" s="147"/>
      <c r="I10" s="148" t="s">
        <v>688</v>
      </c>
      <c r="J10" s="124"/>
    </row>
    <row r="11" spans="1:10" ht="12.75">
      <c r="A11" s="149" t="s">
        <v>174</v>
      </c>
      <c r="B11" s="159"/>
      <c r="C11" s="160" t="s">
        <v>236</v>
      </c>
      <c r="D11" s="161" t="s">
        <v>405</v>
      </c>
      <c r="E11" s="162" t="s">
        <v>406</v>
      </c>
      <c r="F11" s="162" t="s">
        <v>416</v>
      </c>
      <c r="G11" s="163" t="s">
        <v>406</v>
      </c>
      <c r="H11" s="164"/>
      <c r="I11" s="165" t="s">
        <v>689</v>
      </c>
      <c r="J11" s="124"/>
    </row>
    <row r="12" spans="1:10" ht="12.75">
      <c r="A12" s="153" t="s">
        <v>407</v>
      </c>
      <c r="B12" s="154">
        <v>4</v>
      </c>
      <c r="C12" s="155" t="s">
        <v>408</v>
      </c>
      <c r="D12" s="156" t="s">
        <v>409</v>
      </c>
      <c r="E12" s="157" t="s">
        <v>410</v>
      </c>
      <c r="F12" s="157" t="s">
        <v>690</v>
      </c>
      <c r="G12" s="158" t="s">
        <v>691</v>
      </c>
      <c r="H12" s="147"/>
      <c r="I12" s="148" t="s">
        <v>692</v>
      </c>
      <c r="J12" s="124"/>
    </row>
    <row r="13" spans="1:10" ht="12.75">
      <c r="A13" s="149" t="s">
        <v>174</v>
      </c>
      <c r="B13" s="159"/>
      <c r="C13" s="160" t="s">
        <v>188</v>
      </c>
      <c r="D13" s="161" t="s">
        <v>406</v>
      </c>
      <c r="E13" s="162" t="s">
        <v>405</v>
      </c>
      <c r="F13" s="162" t="s">
        <v>405</v>
      </c>
      <c r="G13" s="163" t="s">
        <v>442</v>
      </c>
      <c r="H13" s="164"/>
      <c r="I13" s="165" t="s">
        <v>693</v>
      </c>
      <c r="J13" s="124"/>
    </row>
    <row r="14" spans="1:10" ht="12.75">
      <c r="A14" s="153" t="s">
        <v>411</v>
      </c>
      <c r="B14" s="154">
        <v>3</v>
      </c>
      <c r="C14" s="155" t="s">
        <v>418</v>
      </c>
      <c r="D14" s="156" t="s">
        <v>419</v>
      </c>
      <c r="E14" s="157" t="s">
        <v>420</v>
      </c>
      <c r="F14" s="157" t="s">
        <v>694</v>
      </c>
      <c r="G14" s="158" t="s">
        <v>695</v>
      </c>
      <c r="H14" s="147"/>
      <c r="I14" s="148" t="s">
        <v>696</v>
      </c>
      <c r="J14" s="124"/>
    </row>
    <row r="15" spans="1:10" ht="12.75">
      <c r="A15" s="149" t="s">
        <v>174</v>
      </c>
      <c r="B15" s="159"/>
      <c r="C15" s="160" t="s">
        <v>189</v>
      </c>
      <c r="D15" s="161" t="s">
        <v>416</v>
      </c>
      <c r="E15" s="162" t="s">
        <v>421</v>
      </c>
      <c r="F15" s="162" t="s">
        <v>406</v>
      </c>
      <c r="G15" s="163" t="s">
        <v>405</v>
      </c>
      <c r="H15" s="164"/>
      <c r="I15" s="165" t="s">
        <v>697</v>
      </c>
      <c r="J15" s="124"/>
    </row>
    <row r="16" spans="1:10" ht="12.75">
      <c r="A16" s="153" t="s">
        <v>417</v>
      </c>
      <c r="B16" s="154">
        <v>8</v>
      </c>
      <c r="C16" s="155" t="s">
        <v>433</v>
      </c>
      <c r="D16" s="156" t="s">
        <v>434</v>
      </c>
      <c r="E16" s="157" t="s">
        <v>435</v>
      </c>
      <c r="F16" s="157" t="s">
        <v>698</v>
      </c>
      <c r="G16" s="158" t="s">
        <v>699</v>
      </c>
      <c r="H16" s="147"/>
      <c r="I16" s="148" t="s">
        <v>700</v>
      </c>
      <c r="J16" s="124"/>
    </row>
    <row r="17" spans="1:10" ht="12.75">
      <c r="A17" s="149" t="s">
        <v>174</v>
      </c>
      <c r="B17" s="159"/>
      <c r="C17" s="160" t="s">
        <v>189</v>
      </c>
      <c r="D17" s="161" t="s">
        <v>431</v>
      </c>
      <c r="E17" s="162" t="s">
        <v>436</v>
      </c>
      <c r="F17" s="162" t="s">
        <v>415</v>
      </c>
      <c r="G17" s="163" t="s">
        <v>416</v>
      </c>
      <c r="H17" s="164"/>
      <c r="I17" s="165" t="s">
        <v>701</v>
      </c>
      <c r="J17" s="124"/>
    </row>
    <row r="18" spans="1:10" ht="12.75">
      <c r="A18" s="153" t="s">
        <v>422</v>
      </c>
      <c r="B18" s="154">
        <v>6</v>
      </c>
      <c r="C18" s="155" t="s">
        <v>423</v>
      </c>
      <c r="D18" s="156" t="s">
        <v>424</v>
      </c>
      <c r="E18" s="157" t="s">
        <v>425</v>
      </c>
      <c r="F18" s="157" t="s">
        <v>702</v>
      </c>
      <c r="G18" s="158" t="s">
        <v>703</v>
      </c>
      <c r="H18" s="147"/>
      <c r="I18" s="148" t="s">
        <v>704</v>
      </c>
      <c r="J18" s="124"/>
    </row>
    <row r="19" spans="1:10" ht="12.75">
      <c r="A19" s="149" t="s">
        <v>174</v>
      </c>
      <c r="B19" s="159"/>
      <c r="C19" s="160" t="s">
        <v>188</v>
      </c>
      <c r="D19" s="161" t="s">
        <v>426</v>
      </c>
      <c r="E19" s="162" t="s">
        <v>415</v>
      </c>
      <c r="F19" s="162" t="s">
        <v>431</v>
      </c>
      <c r="G19" s="163" t="s">
        <v>426</v>
      </c>
      <c r="H19" s="164"/>
      <c r="I19" s="165" t="s">
        <v>705</v>
      </c>
      <c r="J19" s="124"/>
    </row>
    <row r="20" spans="1:10" ht="12.75">
      <c r="A20" s="153" t="s">
        <v>427</v>
      </c>
      <c r="B20" s="154">
        <v>9</v>
      </c>
      <c r="C20" s="155" t="s">
        <v>428</v>
      </c>
      <c r="D20" s="156" t="s">
        <v>429</v>
      </c>
      <c r="E20" s="157" t="s">
        <v>430</v>
      </c>
      <c r="F20" s="157" t="s">
        <v>706</v>
      </c>
      <c r="G20" s="158" t="s">
        <v>707</v>
      </c>
      <c r="H20" s="147"/>
      <c r="I20" s="148" t="s">
        <v>708</v>
      </c>
      <c r="J20" s="124"/>
    </row>
    <row r="21" spans="1:10" ht="12.75">
      <c r="A21" s="149" t="s">
        <v>174</v>
      </c>
      <c r="B21" s="159"/>
      <c r="C21" s="160" t="s">
        <v>189</v>
      </c>
      <c r="D21" s="161" t="s">
        <v>421</v>
      </c>
      <c r="E21" s="162" t="s">
        <v>431</v>
      </c>
      <c r="F21" s="162" t="s">
        <v>738</v>
      </c>
      <c r="G21" s="163" t="s">
        <v>431</v>
      </c>
      <c r="H21" s="164"/>
      <c r="I21" s="165" t="s">
        <v>709</v>
      </c>
      <c r="J21" s="124"/>
    </row>
    <row r="22" spans="1:10" ht="12.75">
      <c r="A22" s="153" t="s">
        <v>432</v>
      </c>
      <c r="B22" s="154">
        <v>10</v>
      </c>
      <c r="C22" s="155" t="s">
        <v>439</v>
      </c>
      <c r="D22" s="156" t="s">
        <v>440</v>
      </c>
      <c r="E22" s="157" t="s">
        <v>441</v>
      </c>
      <c r="F22" s="157" t="s">
        <v>710</v>
      </c>
      <c r="G22" s="158" t="s">
        <v>711</v>
      </c>
      <c r="H22" s="147"/>
      <c r="I22" s="148" t="s">
        <v>712</v>
      </c>
      <c r="J22" s="124"/>
    </row>
    <row r="23" spans="1:10" ht="12.75">
      <c r="A23" s="149" t="s">
        <v>174</v>
      </c>
      <c r="B23" s="159"/>
      <c r="C23" s="160" t="s">
        <v>189</v>
      </c>
      <c r="D23" s="161" t="s">
        <v>497</v>
      </c>
      <c r="E23" s="162" t="s">
        <v>442</v>
      </c>
      <c r="F23" s="162" t="s">
        <v>426</v>
      </c>
      <c r="G23" s="163" t="s">
        <v>445</v>
      </c>
      <c r="H23" s="164"/>
      <c r="I23" s="165" t="s">
        <v>713</v>
      </c>
      <c r="J23" s="124"/>
    </row>
    <row r="24" spans="1:10" ht="12.75">
      <c r="A24" s="153" t="s">
        <v>714</v>
      </c>
      <c r="B24" s="154">
        <v>14</v>
      </c>
      <c r="C24" s="155" t="s">
        <v>447</v>
      </c>
      <c r="D24" s="156" t="s">
        <v>498</v>
      </c>
      <c r="E24" s="157" t="s">
        <v>499</v>
      </c>
      <c r="F24" s="157" t="s">
        <v>710</v>
      </c>
      <c r="G24" s="158" t="s">
        <v>715</v>
      </c>
      <c r="H24" s="147"/>
      <c r="I24" s="148" t="s">
        <v>716</v>
      </c>
      <c r="J24" s="124"/>
    </row>
    <row r="25" spans="1:10" ht="12.75">
      <c r="A25" s="149" t="s">
        <v>175</v>
      </c>
      <c r="B25" s="159"/>
      <c r="C25" s="160" t="s">
        <v>260</v>
      </c>
      <c r="D25" s="161" t="s">
        <v>500</v>
      </c>
      <c r="E25" s="162" t="s">
        <v>501</v>
      </c>
      <c r="F25" s="162" t="s">
        <v>739</v>
      </c>
      <c r="G25" s="163" t="s">
        <v>527</v>
      </c>
      <c r="H25" s="164"/>
      <c r="I25" s="165" t="s">
        <v>717</v>
      </c>
      <c r="J25" s="124"/>
    </row>
    <row r="26" spans="1:10" ht="12.75">
      <c r="A26" s="153" t="s">
        <v>718</v>
      </c>
      <c r="B26" s="154">
        <v>7</v>
      </c>
      <c r="C26" s="155" t="s">
        <v>412</v>
      </c>
      <c r="D26" s="156" t="s">
        <v>413</v>
      </c>
      <c r="E26" s="157" t="s">
        <v>414</v>
      </c>
      <c r="F26" s="157" t="s">
        <v>719</v>
      </c>
      <c r="G26" s="158" t="s">
        <v>404</v>
      </c>
      <c r="H26" s="147"/>
      <c r="I26" s="148" t="s">
        <v>720</v>
      </c>
      <c r="J26" s="124"/>
    </row>
    <row r="27" spans="1:10" ht="12.75">
      <c r="A27" s="149" t="s">
        <v>174</v>
      </c>
      <c r="B27" s="159"/>
      <c r="C27" s="160" t="s">
        <v>189</v>
      </c>
      <c r="D27" s="161" t="s">
        <v>415</v>
      </c>
      <c r="E27" s="162" t="s">
        <v>416</v>
      </c>
      <c r="F27" s="162" t="s">
        <v>918</v>
      </c>
      <c r="G27" s="163" t="s">
        <v>415</v>
      </c>
      <c r="H27" s="164"/>
      <c r="I27" s="165" t="s">
        <v>721</v>
      </c>
      <c r="J27" s="124"/>
    </row>
    <row r="28" spans="1:10" ht="12.75">
      <c r="A28" s="153" t="s">
        <v>722</v>
      </c>
      <c r="B28" s="154">
        <v>12</v>
      </c>
      <c r="C28" s="155" t="s">
        <v>446</v>
      </c>
      <c r="D28" s="156" t="s">
        <v>502</v>
      </c>
      <c r="E28" s="157" t="s">
        <v>503</v>
      </c>
      <c r="F28" s="157" t="s">
        <v>723</v>
      </c>
      <c r="G28" s="158" t="s">
        <v>724</v>
      </c>
      <c r="H28" s="147"/>
      <c r="I28" s="148" t="s">
        <v>725</v>
      </c>
      <c r="J28" s="124"/>
    </row>
    <row r="29" spans="1:10" ht="12.75">
      <c r="A29" s="149" t="s">
        <v>177</v>
      </c>
      <c r="B29" s="159"/>
      <c r="C29" s="160" t="s">
        <v>247</v>
      </c>
      <c r="D29" s="161" t="s">
        <v>510</v>
      </c>
      <c r="E29" s="162" t="s">
        <v>505</v>
      </c>
      <c r="F29" s="162" t="s">
        <v>504</v>
      </c>
      <c r="G29" s="163" t="s">
        <v>504</v>
      </c>
      <c r="H29" s="164"/>
      <c r="I29" s="165" t="s">
        <v>726</v>
      </c>
      <c r="J29" s="124"/>
    </row>
    <row r="30" spans="1:10" ht="12.75">
      <c r="A30" s="153" t="s">
        <v>727</v>
      </c>
      <c r="B30" s="154">
        <v>17</v>
      </c>
      <c r="C30" s="155" t="s">
        <v>450</v>
      </c>
      <c r="D30" s="156" t="s">
        <v>511</v>
      </c>
      <c r="E30" s="157" t="s">
        <v>512</v>
      </c>
      <c r="F30" s="157" t="s">
        <v>429</v>
      </c>
      <c r="G30" s="158" t="s">
        <v>715</v>
      </c>
      <c r="H30" s="147"/>
      <c r="I30" s="148" t="s">
        <v>740</v>
      </c>
      <c r="J30" s="124"/>
    </row>
    <row r="31" spans="1:10" ht="12.75">
      <c r="A31" s="149" t="s">
        <v>174</v>
      </c>
      <c r="B31" s="159"/>
      <c r="C31" s="160" t="s">
        <v>189</v>
      </c>
      <c r="D31" s="161" t="s">
        <v>513</v>
      </c>
      <c r="E31" s="162" t="s">
        <v>506</v>
      </c>
      <c r="F31" s="162" t="s">
        <v>741</v>
      </c>
      <c r="G31" s="163" t="s">
        <v>742</v>
      </c>
      <c r="H31" s="164"/>
      <c r="I31" s="165" t="s">
        <v>743</v>
      </c>
      <c r="J31" s="124"/>
    </row>
    <row r="32" spans="1:10" ht="12.75">
      <c r="A32" s="153" t="s">
        <v>744</v>
      </c>
      <c r="B32" s="154">
        <v>5</v>
      </c>
      <c r="C32" s="155" t="s">
        <v>437</v>
      </c>
      <c r="D32" s="156" t="s">
        <v>438</v>
      </c>
      <c r="E32" s="157" t="s">
        <v>413</v>
      </c>
      <c r="F32" s="157" t="s">
        <v>728</v>
      </c>
      <c r="G32" s="158" t="s">
        <v>703</v>
      </c>
      <c r="H32" s="147"/>
      <c r="I32" s="148" t="s">
        <v>729</v>
      </c>
      <c r="J32" s="124"/>
    </row>
    <row r="33" spans="1:10" ht="12.75">
      <c r="A33" s="149" t="s">
        <v>174</v>
      </c>
      <c r="B33" s="159"/>
      <c r="C33" s="160" t="s">
        <v>188</v>
      </c>
      <c r="D33" s="161" t="s">
        <v>436</v>
      </c>
      <c r="E33" s="162" t="s">
        <v>426</v>
      </c>
      <c r="F33" s="162" t="s">
        <v>793</v>
      </c>
      <c r="G33" s="163" t="s">
        <v>426</v>
      </c>
      <c r="H33" s="164"/>
      <c r="I33" s="165" t="s">
        <v>730</v>
      </c>
      <c r="J33" s="124"/>
    </row>
    <row r="34" spans="1:10" ht="12.75">
      <c r="A34" s="153" t="s">
        <v>745</v>
      </c>
      <c r="B34" s="154">
        <v>16</v>
      </c>
      <c r="C34" s="155" t="s">
        <v>449</v>
      </c>
      <c r="D34" s="156" t="s">
        <v>507</v>
      </c>
      <c r="E34" s="157" t="s">
        <v>508</v>
      </c>
      <c r="F34" s="157" t="s">
        <v>731</v>
      </c>
      <c r="G34" s="158" t="s">
        <v>732</v>
      </c>
      <c r="H34" s="147"/>
      <c r="I34" s="148" t="s">
        <v>733</v>
      </c>
      <c r="J34" s="124"/>
    </row>
    <row r="35" spans="1:10" ht="12.75">
      <c r="A35" s="149" t="s">
        <v>177</v>
      </c>
      <c r="B35" s="159"/>
      <c r="C35" s="160" t="s">
        <v>247</v>
      </c>
      <c r="D35" s="161" t="s">
        <v>504</v>
      </c>
      <c r="E35" s="162" t="s">
        <v>509</v>
      </c>
      <c r="F35" s="162" t="s">
        <v>517</v>
      </c>
      <c r="G35" s="163" t="s">
        <v>517</v>
      </c>
      <c r="H35" s="164"/>
      <c r="I35" s="165" t="s">
        <v>734</v>
      </c>
      <c r="J35" s="124"/>
    </row>
    <row r="36" spans="1:10" ht="12.75">
      <c r="A36" s="153" t="s">
        <v>514</v>
      </c>
      <c r="B36" s="154">
        <v>15</v>
      </c>
      <c r="C36" s="155" t="s">
        <v>448</v>
      </c>
      <c r="D36" s="156" t="s">
        <v>515</v>
      </c>
      <c r="E36" s="157" t="s">
        <v>516</v>
      </c>
      <c r="F36" s="157" t="s">
        <v>735</v>
      </c>
      <c r="G36" s="158" t="s">
        <v>735</v>
      </c>
      <c r="H36" s="147"/>
      <c r="I36" s="148" t="s">
        <v>736</v>
      </c>
      <c r="J36" s="124"/>
    </row>
    <row r="37" spans="1:10" ht="12.75">
      <c r="A37" s="149" t="s">
        <v>175</v>
      </c>
      <c r="B37" s="159"/>
      <c r="C37" s="160" t="s">
        <v>247</v>
      </c>
      <c r="D37" s="161" t="s">
        <v>539</v>
      </c>
      <c r="E37" s="162" t="s">
        <v>601</v>
      </c>
      <c r="F37" s="162" t="s">
        <v>746</v>
      </c>
      <c r="G37" s="163" t="s">
        <v>540</v>
      </c>
      <c r="H37" s="164"/>
      <c r="I37" s="165" t="s">
        <v>737</v>
      </c>
      <c r="J37" s="124"/>
    </row>
    <row r="38" spans="1:10" ht="12.75">
      <c r="A38" s="153" t="s">
        <v>747</v>
      </c>
      <c r="B38" s="154">
        <v>23</v>
      </c>
      <c r="C38" s="155" t="s">
        <v>456</v>
      </c>
      <c r="D38" s="156" t="s">
        <v>532</v>
      </c>
      <c r="E38" s="157" t="s">
        <v>533</v>
      </c>
      <c r="F38" s="157" t="s">
        <v>499</v>
      </c>
      <c r="G38" s="158" t="s">
        <v>706</v>
      </c>
      <c r="H38" s="147"/>
      <c r="I38" s="148" t="s">
        <v>748</v>
      </c>
      <c r="J38" s="124"/>
    </row>
    <row r="39" spans="1:10" ht="12.75">
      <c r="A39" s="149" t="s">
        <v>178</v>
      </c>
      <c r="B39" s="159"/>
      <c r="C39" s="160" t="s">
        <v>230</v>
      </c>
      <c r="D39" s="161" t="s">
        <v>534</v>
      </c>
      <c r="E39" s="162" t="s">
        <v>535</v>
      </c>
      <c r="F39" s="162" t="s">
        <v>749</v>
      </c>
      <c r="G39" s="163" t="s">
        <v>750</v>
      </c>
      <c r="H39" s="164"/>
      <c r="I39" s="165" t="s">
        <v>751</v>
      </c>
      <c r="J39" s="124"/>
    </row>
    <row r="40" spans="1:10" ht="12.75">
      <c r="A40" s="153" t="s">
        <v>752</v>
      </c>
      <c r="B40" s="154">
        <v>20</v>
      </c>
      <c r="C40" s="155" t="s">
        <v>453</v>
      </c>
      <c r="D40" s="156" t="s">
        <v>529</v>
      </c>
      <c r="E40" s="157" t="s">
        <v>530</v>
      </c>
      <c r="F40" s="157" t="s">
        <v>409</v>
      </c>
      <c r="G40" s="158" t="s">
        <v>753</v>
      </c>
      <c r="H40" s="147"/>
      <c r="I40" s="148" t="s">
        <v>754</v>
      </c>
      <c r="J40" s="124"/>
    </row>
    <row r="41" spans="1:10" ht="12.75">
      <c r="A41" s="149" t="s">
        <v>174</v>
      </c>
      <c r="B41" s="159"/>
      <c r="C41" s="160" t="s">
        <v>188</v>
      </c>
      <c r="D41" s="161" t="s">
        <v>619</v>
      </c>
      <c r="E41" s="162" t="s">
        <v>620</v>
      </c>
      <c r="F41" s="162" t="s">
        <v>421</v>
      </c>
      <c r="G41" s="163" t="s">
        <v>421</v>
      </c>
      <c r="H41" s="164"/>
      <c r="I41" s="165" t="s">
        <v>755</v>
      </c>
      <c r="J41" s="124"/>
    </row>
    <row r="42" spans="1:10" ht="12.75">
      <c r="A42" s="153" t="s">
        <v>756</v>
      </c>
      <c r="B42" s="154">
        <v>24</v>
      </c>
      <c r="C42" s="155" t="s">
        <v>457</v>
      </c>
      <c r="D42" s="156" t="s">
        <v>536</v>
      </c>
      <c r="E42" s="157" t="s">
        <v>537</v>
      </c>
      <c r="F42" s="157" t="s">
        <v>757</v>
      </c>
      <c r="G42" s="158" t="s">
        <v>758</v>
      </c>
      <c r="H42" s="147"/>
      <c r="I42" s="148" t="s">
        <v>759</v>
      </c>
      <c r="J42" s="124"/>
    </row>
    <row r="43" spans="1:10" ht="12.75">
      <c r="A43" s="149" t="s">
        <v>178</v>
      </c>
      <c r="B43" s="159"/>
      <c r="C43" s="160" t="s">
        <v>230</v>
      </c>
      <c r="D43" s="161" t="s">
        <v>538</v>
      </c>
      <c r="E43" s="162" t="s">
        <v>538</v>
      </c>
      <c r="F43" s="162" t="s">
        <v>538</v>
      </c>
      <c r="G43" s="163" t="s">
        <v>760</v>
      </c>
      <c r="H43" s="164"/>
      <c r="I43" s="165" t="s">
        <v>761</v>
      </c>
      <c r="J43" s="124"/>
    </row>
    <row r="44" spans="1:10" ht="12.75">
      <c r="A44" s="153" t="s">
        <v>762</v>
      </c>
      <c r="B44" s="154">
        <v>21</v>
      </c>
      <c r="C44" s="155" t="s">
        <v>454</v>
      </c>
      <c r="D44" s="156" t="s">
        <v>525</v>
      </c>
      <c r="E44" s="157" t="s">
        <v>526</v>
      </c>
      <c r="F44" s="157" t="s">
        <v>763</v>
      </c>
      <c r="G44" s="158" t="s">
        <v>764</v>
      </c>
      <c r="H44" s="147"/>
      <c r="I44" s="148" t="s">
        <v>765</v>
      </c>
      <c r="J44" s="124"/>
    </row>
    <row r="45" spans="1:10" ht="12.75">
      <c r="A45" s="149" t="s">
        <v>177</v>
      </c>
      <c r="B45" s="159"/>
      <c r="C45" s="160" t="s">
        <v>260</v>
      </c>
      <c r="D45" s="161" t="s">
        <v>527</v>
      </c>
      <c r="E45" s="162" t="s">
        <v>618</v>
      </c>
      <c r="F45" s="162" t="s">
        <v>766</v>
      </c>
      <c r="G45" s="163" t="s">
        <v>766</v>
      </c>
      <c r="H45" s="164"/>
      <c r="I45" s="165" t="s">
        <v>767</v>
      </c>
      <c r="J45" s="124"/>
    </row>
    <row r="46" spans="1:10" ht="12.75">
      <c r="A46" s="153" t="s">
        <v>543</v>
      </c>
      <c r="B46" s="154">
        <v>18</v>
      </c>
      <c r="C46" s="155" t="s">
        <v>451</v>
      </c>
      <c r="D46" s="156" t="s">
        <v>518</v>
      </c>
      <c r="E46" s="157" t="s">
        <v>515</v>
      </c>
      <c r="F46" s="157" t="s">
        <v>768</v>
      </c>
      <c r="G46" s="158" t="s">
        <v>757</v>
      </c>
      <c r="H46" s="147"/>
      <c r="I46" s="148" t="s">
        <v>769</v>
      </c>
      <c r="J46" s="124"/>
    </row>
    <row r="47" spans="1:10" ht="12.75">
      <c r="A47" s="149" t="s">
        <v>162</v>
      </c>
      <c r="B47" s="159"/>
      <c r="C47" s="160" t="s">
        <v>226</v>
      </c>
      <c r="D47" s="161" t="s">
        <v>541</v>
      </c>
      <c r="E47" s="162" t="s">
        <v>603</v>
      </c>
      <c r="F47" s="162" t="s">
        <v>794</v>
      </c>
      <c r="G47" s="163" t="s">
        <v>542</v>
      </c>
      <c r="H47" s="164"/>
      <c r="I47" s="165" t="s">
        <v>770</v>
      </c>
      <c r="J47" s="124"/>
    </row>
    <row r="48" spans="1:10" ht="12.75">
      <c r="A48" s="153" t="s">
        <v>604</v>
      </c>
      <c r="B48" s="154">
        <v>22</v>
      </c>
      <c r="C48" s="155" t="s">
        <v>455</v>
      </c>
      <c r="D48" s="156" t="s">
        <v>444</v>
      </c>
      <c r="E48" s="157" t="s">
        <v>549</v>
      </c>
      <c r="F48" s="157" t="s">
        <v>771</v>
      </c>
      <c r="G48" s="158" t="s">
        <v>772</v>
      </c>
      <c r="H48" s="147"/>
      <c r="I48" s="148" t="s">
        <v>773</v>
      </c>
      <c r="J48" s="124"/>
    </row>
    <row r="49" spans="1:10" ht="12.75">
      <c r="A49" s="149" t="s">
        <v>184</v>
      </c>
      <c r="B49" s="159"/>
      <c r="C49" s="160" t="s">
        <v>204</v>
      </c>
      <c r="D49" s="161" t="s">
        <v>557</v>
      </c>
      <c r="E49" s="162" t="s">
        <v>609</v>
      </c>
      <c r="F49" s="162" t="s">
        <v>750</v>
      </c>
      <c r="G49" s="163" t="s">
        <v>541</v>
      </c>
      <c r="H49" s="164"/>
      <c r="I49" s="165" t="s">
        <v>774</v>
      </c>
      <c r="J49" s="124"/>
    </row>
    <row r="50" spans="1:10" ht="12.75">
      <c r="A50" s="153" t="s">
        <v>605</v>
      </c>
      <c r="B50" s="154">
        <v>19</v>
      </c>
      <c r="C50" s="155" t="s">
        <v>452</v>
      </c>
      <c r="D50" s="156" t="s">
        <v>518</v>
      </c>
      <c r="E50" s="157" t="s">
        <v>519</v>
      </c>
      <c r="F50" s="157" t="s">
        <v>775</v>
      </c>
      <c r="G50" s="158" t="s">
        <v>776</v>
      </c>
      <c r="H50" s="147"/>
      <c r="I50" s="148" t="s">
        <v>777</v>
      </c>
      <c r="J50" s="124"/>
    </row>
    <row r="51" spans="1:10" ht="12.75">
      <c r="A51" s="149" t="s">
        <v>177</v>
      </c>
      <c r="B51" s="159"/>
      <c r="C51" s="160" t="s">
        <v>238</v>
      </c>
      <c r="D51" s="161" t="s">
        <v>523</v>
      </c>
      <c r="E51" s="162" t="s">
        <v>524</v>
      </c>
      <c r="F51" s="162" t="s">
        <v>528</v>
      </c>
      <c r="G51" s="163" t="s">
        <v>606</v>
      </c>
      <c r="H51" s="164"/>
      <c r="I51" s="165" t="s">
        <v>778</v>
      </c>
      <c r="J51" s="124"/>
    </row>
    <row r="52" spans="1:10" ht="12.75">
      <c r="A52" s="153" t="s">
        <v>779</v>
      </c>
      <c r="B52" s="154">
        <v>69</v>
      </c>
      <c r="C52" s="155" t="s">
        <v>473</v>
      </c>
      <c r="D52" s="156" t="s">
        <v>521</v>
      </c>
      <c r="E52" s="157" t="s">
        <v>522</v>
      </c>
      <c r="F52" s="157" t="s">
        <v>536</v>
      </c>
      <c r="G52" s="158" t="s">
        <v>780</v>
      </c>
      <c r="H52" s="147"/>
      <c r="I52" s="148" t="s">
        <v>781</v>
      </c>
      <c r="J52" s="124"/>
    </row>
    <row r="53" spans="1:10" ht="12.75">
      <c r="A53" s="149" t="s">
        <v>175</v>
      </c>
      <c r="B53" s="159"/>
      <c r="C53" s="160" t="s">
        <v>247</v>
      </c>
      <c r="D53" s="161" t="s">
        <v>606</v>
      </c>
      <c r="E53" s="162" t="s">
        <v>606</v>
      </c>
      <c r="F53" s="162" t="s">
        <v>795</v>
      </c>
      <c r="G53" s="163" t="s">
        <v>546</v>
      </c>
      <c r="H53" s="164"/>
      <c r="I53" s="165" t="s">
        <v>782</v>
      </c>
      <c r="J53" s="124"/>
    </row>
    <row r="54" spans="1:10" ht="12.75">
      <c r="A54" s="153" t="s">
        <v>608</v>
      </c>
      <c r="B54" s="154">
        <v>29</v>
      </c>
      <c r="C54" s="155" t="s">
        <v>461</v>
      </c>
      <c r="D54" s="156" t="s">
        <v>544</v>
      </c>
      <c r="E54" s="157" t="s">
        <v>545</v>
      </c>
      <c r="F54" s="157" t="s">
        <v>796</v>
      </c>
      <c r="G54" s="158" t="s">
        <v>621</v>
      </c>
      <c r="H54" s="147"/>
      <c r="I54" s="148" t="s">
        <v>797</v>
      </c>
      <c r="J54" s="124"/>
    </row>
    <row r="55" spans="1:10" ht="12.75">
      <c r="A55" s="149" t="s">
        <v>164</v>
      </c>
      <c r="B55" s="159"/>
      <c r="C55" s="160" t="s">
        <v>235</v>
      </c>
      <c r="D55" s="161" t="s">
        <v>542</v>
      </c>
      <c r="E55" s="162" t="s">
        <v>542</v>
      </c>
      <c r="F55" s="162" t="s">
        <v>798</v>
      </c>
      <c r="G55" s="163" t="s">
        <v>550</v>
      </c>
      <c r="H55" s="164"/>
      <c r="I55" s="165" t="s">
        <v>799</v>
      </c>
      <c r="J55" s="124"/>
    </row>
    <row r="56" spans="1:10" ht="12.75">
      <c r="A56" s="153" t="s">
        <v>800</v>
      </c>
      <c r="B56" s="154">
        <v>25</v>
      </c>
      <c r="C56" s="155" t="s">
        <v>458</v>
      </c>
      <c r="D56" s="156" t="s">
        <v>562</v>
      </c>
      <c r="E56" s="157" t="s">
        <v>563</v>
      </c>
      <c r="F56" s="157" t="s">
        <v>783</v>
      </c>
      <c r="G56" s="158" t="s">
        <v>776</v>
      </c>
      <c r="H56" s="147"/>
      <c r="I56" s="148" t="s">
        <v>784</v>
      </c>
      <c r="J56" s="124"/>
    </row>
    <row r="57" spans="1:10" ht="12.75">
      <c r="A57" s="149" t="s">
        <v>184</v>
      </c>
      <c r="B57" s="159"/>
      <c r="C57" s="160" t="s">
        <v>100</v>
      </c>
      <c r="D57" s="161" t="s">
        <v>574</v>
      </c>
      <c r="E57" s="162" t="s">
        <v>627</v>
      </c>
      <c r="F57" s="162" t="s">
        <v>610</v>
      </c>
      <c r="G57" s="163" t="s">
        <v>785</v>
      </c>
      <c r="H57" s="164"/>
      <c r="I57" s="165" t="s">
        <v>786</v>
      </c>
      <c r="J57" s="124"/>
    </row>
    <row r="58" spans="1:10" ht="12.75">
      <c r="A58" s="153" t="s">
        <v>933</v>
      </c>
      <c r="B58" s="154">
        <v>53</v>
      </c>
      <c r="C58" s="155" t="s">
        <v>484</v>
      </c>
      <c r="D58" s="156" t="s">
        <v>544</v>
      </c>
      <c r="E58" s="157" t="s">
        <v>533</v>
      </c>
      <c r="F58" s="157" t="s">
        <v>803</v>
      </c>
      <c r="G58" s="158" t="s">
        <v>804</v>
      </c>
      <c r="H58" s="147"/>
      <c r="I58" s="148" t="s">
        <v>805</v>
      </c>
      <c r="J58" s="124"/>
    </row>
    <row r="59" spans="1:10" ht="12.75">
      <c r="A59" s="149" t="s">
        <v>177</v>
      </c>
      <c r="B59" s="159"/>
      <c r="C59" s="160" t="s">
        <v>247</v>
      </c>
      <c r="D59" s="161" t="s">
        <v>602</v>
      </c>
      <c r="E59" s="162" t="s">
        <v>520</v>
      </c>
      <c r="F59" s="162" t="s">
        <v>574</v>
      </c>
      <c r="G59" s="163" t="s">
        <v>806</v>
      </c>
      <c r="H59" s="164"/>
      <c r="I59" s="165" t="s">
        <v>807</v>
      </c>
      <c r="J59" s="124"/>
    </row>
    <row r="60" spans="1:10" ht="12.75">
      <c r="A60" s="153" t="s">
        <v>612</v>
      </c>
      <c r="B60" s="154">
        <v>33</v>
      </c>
      <c r="C60" s="155" t="s">
        <v>465</v>
      </c>
      <c r="D60" s="156" t="s">
        <v>556</v>
      </c>
      <c r="E60" s="157" t="s">
        <v>544</v>
      </c>
      <c r="F60" s="157" t="s">
        <v>519</v>
      </c>
      <c r="G60" s="158" t="s">
        <v>526</v>
      </c>
      <c r="H60" s="147"/>
      <c r="I60" s="148" t="s">
        <v>808</v>
      </c>
      <c r="J60" s="124"/>
    </row>
    <row r="61" spans="1:10" ht="12.75">
      <c r="A61" s="149" t="s">
        <v>176</v>
      </c>
      <c r="B61" s="159"/>
      <c r="C61" s="160" t="s">
        <v>226</v>
      </c>
      <c r="D61" s="161" t="s">
        <v>613</v>
      </c>
      <c r="E61" s="162" t="s">
        <v>614</v>
      </c>
      <c r="F61" s="162" t="s">
        <v>551</v>
      </c>
      <c r="G61" s="163" t="s">
        <v>919</v>
      </c>
      <c r="H61" s="164"/>
      <c r="I61" s="165" t="s">
        <v>809</v>
      </c>
      <c r="J61" s="124"/>
    </row>
    <row r="62" spans="1:10" ht="12.75">
      <c r="A62" s="153" t="s">
        <v>934</v>
      </c>
      <c r="B62" s="154">
        <v>28</v>
      </c>
      <c r="C62" s="155" t="s">
        <v>460</v>
      </c>
      <c r="D62" s="156" t="s">
        <v>554</v>
      </c>
      <c r="E62" s="157" t="s">
        <v>549</v>
      </c>
      <c r="F62" s="157" t="s">
        <v>567</v>
      </c>
      <c r="G62" s="158" t="s">
        <v>787</v>
      </c>
      <c r="H62" s="147"/>
      <c r="I62" s="148" t="s">
        <v>788</v>
      </c>
      <c r="J62" s="124"/>
    </row>
    <row r="63" spans="1:10" ht="12.75">
      <c r="A63" s="149" t="s">
        <v>178</v>
      </c>
      <c r="B63" s="159"/>
      <c r="C63" s="160" t="s">
        <v>230</v>
      </c>
      <c r="D63" s="161" t="s">
        <v>611</v>
      </c>
      <c r="E63" s="162" t="s">
        <v>610</v>
      </c>
      <c r="F63" s="162" t="s">
        <v>810</v>
      </c>
      <c r="G63" s="163" t="s">
        <v>811</v>
      </c>
      <c r="H63" s="164"/>
      <c r="I63" s="165" t="s">
        <v>789</v>
      </c>
      <c r="J63" s="124"/>
    </row>
    <row r="64" spans="1:10" ht="12.75">
      <c r="A64" s="153" t="s">
        <v>935</v>
      </c>
      <c r="B64" s="154">
        <v>39</v>
      </c>
      <c r="C64" s="155" t="s">
        <v>471</v>
      </c>
      <c r="D64" s="156" t="s">
        <v>547</v>
      </c>
      <c r="E64" s="157" t="s">
        <v>548</v>
      </c>
      <c r="F64" s="157" t="s">
        <v>812</v>
      </c>
      <c r="G64" s="158" t="s">
        <v>813</v>
      </c>
      <c r="H64" s="147"/>
      <c r="I64" s="148" t="s">
        <v>814</v>
      </c>
      <c r="J64" s="124"/>
    </row>
    <row r="65" spans="1:10" ht="12.75">
      <c r="A65" s="149" t="s">
        <v>174</v>
      </c>
      <c r="B65" s="159"/>
      <c r="C65" s="160" t="s">
        <v>189</v>
      </c>
      <c r="D65" s="161" t="s">
        <v>607</v>
      </c>
      <c r="E65" s="162" t="s">
        <v>531</v>
      </c>
      <c r="F65" s="162" t="s">
        <v>921</v>
      </c>
      <c r="G65" s="163" t="s">
        <v>936</v>
      </c>
      <c r="H65" s="164"/>
      <c r="I65" s="165" t="s">
        <v>815</v>
      </c>
      <c r="J65" s="124"/>
    </row>
    <row r="66" spans="1:10" ht="12.75">
      <c r="A66" s="153" t="s">
        <v>920</v>
      </c>
      <c r="B66" s="154">
        <v>57</v>
      </c>
      <c r="C66" s="155" t="s">
        <v>488</v>
      </c>
      <c r="D66" s="156" t="s">
        <v>624</v>
      </c>
      <c r="E66" s="157" t="s">
        <v>625</v>
      </c>
      <c r="F66" s="157" t="s">
        <v>628</v>
      </c>
      <c r="G66" s="158" t="s">
        <v>573</v>
      </c>
      <c r="H66" s="147"/>
      <c r="I66" s="148" t="s">
        <v>937</v>
      </c>
      <c r="J66" s="124"/>
    </row>
    <row r="67" spans="1:10" ht="12.75">
      <c r="A67" s="149" t="s">
        <v>184</v>
      </c>
      <c r="B67" s="159"/>
      <c r="C67" s="160" t="s">
        <v>98</v>
      </c>
      <c r="D67" s="161" t="s">
        <v>582</v>
      </c>
      <c r="E67" s="162" t="s">
        <v>611</v>
      </c>
      <c r="F67" s="162" t="s">
        <v>923</v>
      </c>
      <c r="G67" s="163" t="s">
        <v>938</v>
      </c>
      <c r="H67" s="164"/>
      <c r="I67" s="165" t="s">
        <v>939</v>
      </c>
      <c r="J67" s="124"/>
    </row>
    <row r="68" spans="1:10" ht="12.75">
      <c r="A68" s="153" t="s">
        <v>940</v>
      </c>
      <c r="B68" s="154">
        <v>36</v>
      </c>
      <c r="C68" s="155" t="s">
        <v>468</v>
      </c>
      <c r="D68" s="156" t="s">
        <v>572</v>
      </c>
      <c r="E68" s="157" t="s">
        <v>573</v>
      </c>
      <c r="F68" s="157" t="s">
        <v>816</v>
      </c>
      <c r="G68" s="158" t="s">
        <v>817</v>
      </c>
      <c r="H68" s="147"/>
      <c r="I68" s="148" t="s">
        <v>818</v>
      </c>
      <c r="J68" s="124"/>
    </row>
    <row r="69" spans="1:10" ht="12.75">
      <c r="A69" s="149" t="s">
        <v>184</v>
      </c>
      <c r="B69" s="159"/>
      <c r="C69" s="160" t="s">
        <v>251</v>
      </c>
      <c r="D69" s="161" t="s">
        <v>635</v>
      </c>
      <c r="E69" s="162" t="s">
        <v>636</v>
      </c>
      <c r="F69" s="162" t="s">
        <v>819</v>
      </c>
      <c r="G69" s="163" t="s">
        <v>849</v>
      </c>
      <c r="H69" s="164"/>
      <c r="I69" s="165" t="s">
        <v>821</v>
      </c>
      <c r="J69" s="124"/>
    </row>
    <row r="70" spans="1:10" ht="12.75">
      <c r="A70" s="153" t="s">
        <v>822</v>
      </c>
      <c r="B70" s="154">
        <v>40</v>
      </c>
      <c r="C70" s="155" t="s">
        <v>472</v>
      </c>
      <c r="D70" s="156" t="s">
        <v>558</v>
      </c>
      <c r="E70" s="157" t="s">
        <v>559</v>
      </c>
      <c r="F70" s="157" t="s">
        <v>823</v>
      </c>
      <c r="G70" s="158" t="s">
        <v>824</v>
      </c>
      <c r="H70" s="147"/>
      <c r="I70" s="148" t="s">
        <v>825</v>
      </c>
      <c r="J70" s="124"/>
    </row>
    <row r="71" spans="1:10" ht="12.75">
      <c r="A71" s="149" t="s">
        <v>174</v>
      </c>
      <c r="B71" s="159"/>
      <c r="C71" s="160" t="s">
        <v>189</v>
      </c>
      <c r="D71" s="161" t="s">
        <v>615</v>
      </c>
      <c r="E71" s="162" t="s">
        <v>616</v>
      </c>
      <c r="F71" s="162" t="s">
        <v>922</v>
      </c>
      <c r="G71" s="163" t="s">
        <v>941</v>
      </c>
      <c r="H71" s="164"/>
      <c r="I71" s="165" t="s">
        <v>826</v>
      </c>
      <c r="J71" s="124"/>
    </row>
    <row r="72" spans="1:10" ht="12.75">
      <c r="A72" s="153" t="s">
        <v>827</v>
      </c>
      <c r="B72" s="154">
        <v>42</v>
      </c>
      <c r="C72" s="155" t="s">
        <v>474</v>
      </c>
      <c r="D72" s="156" t="s">
        <v>583</v>
      </c>
      <c r="E72" s="157" t="s">
        <v>584</v>
      </c>
      <c r="F72" s="157" t="s">
        <v>803</v>
      </c>
      <c r="G72" s="158" t="s">
        <v>802</v>
      </c>
      <c r="H72" s="147"/>
      <c r="I72" s="148" t="s">
        <v>828</v>
      </c>
      <c r="J72" s="124"/>
    </row>
    <row r="73" spans="1:10" ht="12.75">
      <c r="A73" s="149" t="s">
        <v>175</v>
      </c>
      <c r="B73" s="159"/>
      <c r="C73" s="160" t="s">
        <v>236</v>
      </c>
      <c r="D73" s="161" t="s">
        <v>641</v>
      </c>
      <c r="E73" s="162" t="s">
        <v>594</v>
      </c>
      <c r="F73" s="162" t="s">
        <v>574</v>
      </c>
      <c r="G73" s="163" t="s">
        <v>829</v>
      </c>
      <c r="H73" s="164"/>
      <c r="I73" s="165" t="s">
        <v>830</v>
      </c>
      <c r="J73" s="124"/>
    </row>
    <row r="74" spans="1:10" ht="12.75">
      <c r="A74" s="153" t="s">
        <v>626</v>
      </c>
      <c r="B74" s="154">
        <v>48</v>
      </c>
      <c r="C74" s="155" t="s">
        <v>480</v>
      </c>
      <c r="D74" s="156" t="s">
        <v>552</v>
      </c>
      <c r="E74" s="157" t="s">
        <v>553</v>
      </c>
      <c r="F74" s="157" t="s">
        <v>831</v>
      </c>
      <c r="G74" s="158" t="s">
        <v>526</v>
      </c>
      <c r="H74" s="147"/>
      <c r="I74" s="148" t="s">
        <v>832</v>
      </c>
      <c r="J74" s="124"/>
    </row>
    <row r="75" spans="1:10" ht="12.75">
      <c r="A75" s="149" t="s">
        <v>178</v>
      </c>
      <c r="B75" s="159"/>
      <c r="C75" s="160" t="s">
        <v>230</v>
      </c>
      <c r="D75" s="161" t="s">
        <v>610</v>
      </c>
      <c r="E75" s="162" t="s">
        <v>555</v>
      </c>
      <c r="F75" s="162" t="s">
        <v>618</v>
      </c>
      <c r="G75" s="163" t="s">
        <v>582</v>
      </c>
      <c r="H75" s="164"/>
      <c r="I75" s="165" t="s">
        <v>833</v>
      </c>
      <c r="J75" s="124"/>
    </row>
    <row r="76" spans="1:10" ht="12.75">
      <c r="A76" s="153" t="s">
        <v>942</v>
      </c>
      <c r="B76" s="154">
        <v>34</v>
      </c>
      <c r="C76" s="155" t="s">
        <v>466</v>
      </c>
      <c r="D76" s="156" t="s">
        <v>579</v>
      </c>
      <c r="E76" s="157" t="s">
        <v>580</v>
      </c>
      <c r="F76" s="157" t="s">
        <v>628</v>
      </c>
      <c r="G76" s="158" t="s">
        <v>834</v>
      </c>
      <c r="H76" s="147"/>
      <c r="I76" s="148" t="s">
        <v>835</v>
      </c>
      <c r="J76" s="124"/>
    </row>
    <row r="77" spans="1:10" ht="12.75">
      <c r="A77" s="149" t="s">
        <v>162</v>
      </c>
      <c r="B77" s="159"/>
      <c r="C77" s="160" t="s">
        <v>241</v>
      </c>
      <c r="D77" s="161" t="s">
        <v>639</v>
      </c>
      <c r="E77" s="162" t="s">
        <v>640</v>
      </c>
      <c r="F77" s="162" t="s">
        <v>565</v>
      </c>
      <c r="G77" s="163" t="s">
        <v>581</v>
      </c>
      <c r="H77" s="164"/>
      <c r="I77" s="165" t="s">
        <v>836</v>
      </c>
      <c r="J77" s="124"/>
    </row>
    <row r="78" spans="1:10" ht="12.75">
      <c r="A78" s="153" t="s">
        <v>575</v>
      </c>
      <c r="B78" s="154">
        <v>51</v>
      </c>
      <c r="C78" s="155" t="s">
        <v>482</v>
      </c>
      <c r="D78" s="156" t="s">
        <v>568</v>
      </c>
      <c r="E78" s="157" t="s">
        <v>556</v>
      </c>
      <c r="F78" s="157" t="s">
        <v>837</v>
      </c>
      <c r="G78" s="158" t="s">
        <v>568</v>
      </c>
      <c r="H78" s="147"/>
      <c r="I78" s="148" t="s">
        <v>838</v>
      </c>
      <c r="J78" s="124"/>
    </row>
    <row r="79" spans="1:10" ht="12.75">
      <c r="A79" s="149" t="s">
        <v>162</v>
      </c>
      <c r="B79" s="159"/>
      <c r="C79" s="160" t="s">
        <v>226</v>
      </c>
      <c r="D79" s="161" t="s">
        <v>630</v>
      </c>
      <c r="E79" s="162" t="s">
        <v>631</v>
      </c>
      <c r="F79" s="162" t="s">
        <v>924</v>
      </c>
      <c r="G79" s="163" t="s">
        <v>564</v>
      </c>
      <c r="H79" s="164"/>
      <c r="I79" s="165" t="s">
        <v>839</v>
      </c>
      <c r="J79" s="124"/>
    </row>
    <row r="80" spans="1:10" ht="12.75">
      <c r="A80" s="153" t="s">
        <v>840</v>
      </c>
      <c r="B80" s="154">
        <v>56</v>
      </c>
      <c r="C80" s="155" t="s">
        <v>487</v>
      </c>
      <c r="D80" s="156" t="s">
        <v>628</v>
      </c>
      <c r="E80" s="157" t="s">
        <v>629</v>
      </c>
      <c r="F80" s="157" t="s">
        <v>943</v>
      </c>
      <c r="G80" s="158" t="s">
        <v>944</v>
      </c>
      <c r="H80" s="147"/>
      <c r="I80" s="148" t="s">
        <v>945</v>
      </c>
      <c r="J80" s="124"/>
    </row>
    <row r="81" spans="1:10" ht="12.75">
      <c r="A81" s="149" t="s">
        <v>178</v>
      </c>
      <c r="B81" s="159"/>
      <c r="C81" s="160" t="s">
        <v>230</v>
      </c>
      <c r="D81" s="161" t="s">
        <v>623</v>
      </c>
      <c r="E81" s="162" t="s">
        <v>585</v>
      </c>
      <c r="F81" s="162" t="s">
        <v>854</v>
      </c>
      <c r="G81" s="163" t="s">
        <v>591</v>
      </c>
      <c r="H81" s="164"/>
      <c r="I81" s="165" t="s">
        <v>946</v>
      </c>
      <c r="J81" s="124"/>
    </row>
    <row r="82" spans="1:10" ht="12.75">
      <c r="A82" s="153" t="s">
        <v>947</v>
      </c>
      <c r="B82" s="154">
        <v>35</v>
      </c>
      <c r="C82" s="155" t="s">
        <v>467</v>
      </c>
      <c r="D82" s="156" t="s">
        <v>566</v>
      </c>
      <c r="E82" s="157" t="s">
        <v>567</v>
      </c>
      <c r="F82" s="157" t="s">
        <v>571</v>
      </c>
      <c r="G82" s="158" t="s">
        <v>841</v>
      </c>
      <c r="H82" s="147"/>
      <c r="I82" s="148" t="s">
        <v>842</v>
      </c>
      <c r="J82" s="124"/>
    </row>
    <row r="83" spans="1:10" ht="12.75">
      <c r="A83" s="149" t="s">
        <v>162</v>
      </c>
      <c r="B83" s="159"/>
      <c r="C83" s="160" t="s">
        <v>250</v>
      </c>
      <c r="D83" s="161" t="s">
        <v>578</v>
      </c>
      <c r="E83" s="162" t="s">
        <v>582</v>
      </c>
      <c r="F83" s="162" t="s">
        <v>820</v>
      </c>
      <c r="G83" s="163" t="s">
        <v>948</v>
      </c>
      <c r="H83" s="164"/>
      <c r="I83" s="165" t="s">
        <v>843</v>
      </c>
      <c r="J83" s="124"/>
    </row>
    <row r="84" spans="1:10" ht="12.75">
      <c r="A84" s="153" t="s">
        <v>1138</v>
      </c>
      <c r="B84" s="154">
        <v>43</v>
      </c>
      <c r="C84" s="155" t="s">
        <v>475</v>
      </c>
      <c r="D84" s="156" t="s">
        <v>586</v>
      </c>
      <c r="E84" s="157" t="s">
        <v>587</v>
      </c>
      <c r="F84" s="157" t="s">
        <v>845</v>
      </c>
      <c r="G84" s="158" t="s">
        <v>846</v>
      </c>
      <c r="H84" s="147"/>
      <c r="I84" s="148" t="s">
        <v>847</v>
      </c>
      <c r="J84" s="124"/>
    </row>
    <row r="85" spans="1:10" ht="12.75">
      <c r="A85" s="149" t="s">
        <v>184</v>
      </c>
      <c r="B85" s="159"/>
      <c r="C85" s="160" t="s">
        <v>100</v>
      </c>
      <c r="D85" s="161" t="s">
        <v>848</v>
      </c>
      <c r="E85" s="162" t="s">
        <v>642</v>
      </c>
      <c r="F85" s="162" t="s">
        <v>925</v>
      </c>
      <c r="G85" s="163" t="s">
        <v>950</v>
      </c>
      <c r="H85" s="164"/>
      <c r="I85" s="165" t="s">
        <v>850</v>
      </c>
      <c r="J85" s="124"/>
    </row>
    <row r="86" spans="1:10" ht="12.75">
      <c r="A86" s="153" t="s">
        <v>1139</v>
      </c>
      <c r="B86" s="154">
        <v>45</v>
      </c>
      <c r="C86" s="155" t="s">
        <v>477</v>
      </c>
      <c r="D86" s="156" t="s">
        <v>576</v>
      </c>
      <c r="E86" s="157" t="s">
        <v>577</v>
      </c>
      <c r="F86" s="157" t="s">
        <v>851</v>
      </c>
      <c r="G86" s="158" t="s">
        <v>852</v>
      </c>
      <c r="H86" s="147"/>
      <c r="I86" s="148" t="s">
        <v>853</v>
      </c>
      <c r="J86" s="124"/>
    </row>
    <row r="87" spans="1:10" ht="12.75">
      <c r="A87" s="149" t="s">
        <v>164</v>
      </c>
      <c r="B87" s="159"/>
      <c r="C87" s="160" t="s">
        <v>118</v>
      </c>
      <c r="D87" s="161" t="s">
        <v>637</v>
      </c>
      <c r="E87" s="162" t="s">
        <v>638</v>
      </c>
      <c r="F87" s="162" t="s">
        <v>951</v>
      </c>
      <c r="G87" s="163" t="s">
        <v>854</v>
      </c>
      <c r="H87" s="164"/>
      <c r="I87" s="165" t="s">
        <v>855</v>
      </c>
      <c r="J87" s="124"/>
    </row>
    <row r="88" spans="1:10" ht="12.75">
      <c r="A88" s="153" t="s">
        <v>1140</v>
      </c>
      <c r="B88" s="154">
        <v>37</v>
      </c>
      <c r="C88" s="155" t="s">
        <v>469</v>
      </c>
      <c r="D88" s="156" t="s">
        <v>568</v>
      </c>
      <c r="E88" s="157" t="s">
        <v>571</v>
      </c>
      <c r="F88" s="157" t="s">
        <v>856</v>
      </c>
      <c r="G88" s="158" t="s">
        <v>857</v>
      </c>
      <c r="H88" s="147"/>
      <c r="I88" s="148" t="s">
        <v>858</v>
      </c>
      <c r="J88" s="124"/>
    </row>
    <row r="89" spans="1:10" ht="12.75">
      <c r="A89" s="149" t="s">
        <v>184</v>
      </c>
      <c r="B89" s="159"/>
      <c r="C89" s="160" t="s">
        <v>100</v>
      </c>
      <c r="D89" s="161" t="s">
        <v>588</v>
      </c>
      <c r="E89" s="162" t="s">
        <v>634</v>
      </c>
      <c r="F89" s="162" t="s">
        <v>952</v>
      </c>
      <c r="G89" s="163" t="s">
        <v>665</v>
      </c>
      <c r="H89" s="164"/>
      <c r="I89" s="165" t="s">
        <v>859</v>
      </c>
      <c r="J89" s="124"/>
    </row>
    <row r="90" spans="1:10" ht="12.75">
      <c r="A90" s="153" t="s">
        <v>1141</v>
      </c>
      <c r="B90" s="154">
        <v>38</v>
      </c>
      <c r="C90" s="155" t="s">
        <v>470</v>
      </c>
      <c r="D90" s="156" t="s">
        <v>589</v>
      </c>
      <c r="E90" s="157" t="s">
        <v>590</v>
      </c>
      <c r="F90" s="157" t="s">
        <v>860</v>
      </c>
      <c r="G90" s="158" t="s">
        <v>861</v>
      </c>
      <c r="H90" s="147"/>
      <c r="I90" s="148" t="s">
        <v>862</v>
      </c>
      <c r="J90" s="124"/>
    </row>
    <row r="91" spans="1:10" ht="12.75">
      <c r="A91" s="149" t="s">
        <v>164</v>
      </c>
      <c r="B91" s="159"/>
      <c r="C91" s="160" t="s">
        <v>118</v>
      </c>
      <c r="D91" s="161" t="s">
        <v>643</v>
      </c>
      <c r="E91" s="162" t="s">
        <v>644</v>
      </c>
      <c r="F91" s="162" t="s">
        <v>632</v>
      </c>
      <c r="G91" s="163" t="s">
        <v>917</v>
      </c>
      <c r="H91" s="164"/>
      <c r="I91" s="165" t="s">
        <v>863</v>
      </c>
      <c r="J91" s="124"/>
    </row>
    <row r="92" spans="1:10" ht="12.75">
      <c r="A92" s="153" t="s">
        <v>1142</v>
      </c>
      <c r="B92" s="154">
        <v>26</v>
      </c>
      <c r="C92" s="155" t="s">
        <v>459</v>
      </c>
      <c r="D92" s="156" t="s">
        <v>595</v>
      </c>
      <c r="E92" s="157" t="s">
        <v>596</v>
      </c>
      <c r="F92" s="157" t="s">
        <v>790</v>
      </c>
      <c r="G92" s="158" t="s">
        <v>571</v>
      </c>
      <c r="H92" s="147" t="s">
        <v>597</v>
      </c>
      <c r="I92" s="148" t="s">
        <v>791</v>
      </c>
      <c r="J92" s="124"/>
    </row>
    <row r="93" spans="1:10" ht="12.75">
      <c r="A93" s="149" t="s">
        <v>184</v>
      </c>
      <c r="B93" s="159"/>
      <c r="C93" s="160" t="s">
        <v>100</v>
      </c>
      <c r="D93" s="161" t="s">
        <v>675</v>
      </c>
      <c r="E93" s="162" t="s">
        <v>675</v>
      </c>
      <c r="F93" s="162" t="s">
        <v>864</v>
      </c>
      <c r="G93" s="163" t="s">
        <v>865</v>
      </c>
      <c r="H93" s="164"/>
      <c r="I93" s="165" t="s">
        <v>792</v>
      </c>
      <c r="J93" s="124"/>
    </row>
    <row r="94" spans="1:10" ht="12.75">
      <c r="A94" s="153" t="s">
        <v>1143</v>
      </c>
      <c r="B94" s="154">
        <v>58</v>
      </c>
      <c r="C94" s="155" t="s">
        <v>489</v>
      </c>
      <c r="D94" s="156" t="s">
        <v>653</v>
      </c>
      <c r="E94" s="157" t="s">
        <v>654</v>
      </c>
      <c r="F94" s="157" t="s">
        <v>953</v>
      </c>
      <c r="G94" s="158" t="s">
        <v>954</v>
      </c>
      <c r="H94" s="147"/>
      <c r="I94" s="148" t="s">
        <v>955</v>
      </c>
      <c r="J94" s="124"/>
    </row>
    <row r="95" spans="1:10" ht="12.75">
      <c r="A95" s="149" t="s">
        <v>163</v>
      </c>
      <c r="B95" s="159"/>
      <c r="C95" s="160" t="s">
        <v>294</v>
      </c>
      <c r="D95" s="161" t="s">
        <v>875</v>
      </c>
      <c r="E95" s="162" t="s">
        <v>655</v>
      </c>
      <c r="F95" s="162" t="s">
        <v>956</v>
      </c>
      <c r="G95" s="163" t="s">
        <v>957</v>
      </c>
      <c r="H95" s="164"/>
      <c r="I95" s="165" t="s">
        <v>958</v>
      </c>
      <c r="J95" s="124"/>
    </row>
    <row r="96" spans="1:10" ht="12.75">
      <c r="A96" s="153" t="s">
        <v>1144</v>
      </c>
      <c r="B96" s="154">
        <v>52</v>
      </c>
      <c r="C96" s="155" t="s">
        <v>483</v>
      </c>
      <c r="D96" s="156" t="s">
        <v>646</v>
      </c>
      <c r="E96" s="157" t="s">
        <v>647</v>
      </c>
      <c r="F96" s="157" t="s">
        <v>866</v>
      </c>
      <c r="G96" s="158" t="s">
        <v>852</v>
      </c>
      <c r="H96" s="147"/>
      <c r="I96" s="148" t="s">
        <v>867</v>
      </c>
      <c r="J96" s="124"/>
    </row>
    <row r="97" spans="1:10" ht="12.75">
      <c r="A97" s="149" t="s">
        <v>164</v>
      </c>
      <c r="B97" s="159"/>
      <c r="C97" s="160" t="s">
        <v>241</v>
      </c>
      <c r="D97" s="161" t="s">
        <v>648</v>
      </c>
      <c r="E97" s="162" t="s">
        <v>648</v>
      </c>
      <c r="F97" s="162" t="s">
        <v>959</v>
      </c>
      <c r="G97" s="163" t="s">
        <v>854</v>
      </c>
      <c r="H97" s="164"/>
      <c r="I97" s="165" t="s">
        <v>868</v>
      </c>
      <c r="J97" s="124"/>
    </row>
    <row r="98" spans="1:10" ht="12.75">
      <c r="A98" s="153" t="s">
        <v>645</v>
      </c>
      <c r="B98" s="154">
        <v>47</v>
      </c>
      <c r="C98" s="155" t="s">
        <v>479</v>
      </c>
      <c r="D98" s="156" t="s">
        <v>568</v>
      </c>
      <c r="E98" s="157" t="s">
        <v>569</v>
      </c>
      <c r="F98" s="157" t="s">
        <v>844</v>
      </c>
      <c r="G98" s="158" t="s">
        <v>566</v>
      </c>
      <c r="H98" s="147" t="s">
        <v>1145</v>
      </c>
      <c r="I98" s="148" t="s">
        <v>1146</v>
      </c>
      <c r="J98" s="124"/>
    </row>
    <row r="99" spans="1:10" ht="12.75">
      <c r="A99" s="149" t="s">
        <v>164</v>
      </c>
      <c r="B99" s="159"/>
      <c r="C99" s="160" t="s">
        <v>294</v>
      </c>
      <c r="D99" s="161" t="s">
        <v>632</v>
      </c>
      <c r="E99" s="162" t="s">
        <v>633</v>
      </c>
      <c r="F99" s="162" t="s">
        <v>949</v>
      </c>
      <c r="G99" s="163" t="s">
        <v>561</v>
      </c>
      <c r="H99" s="164"/>
      <c r="I99" s="165" t="s">
        <v>1147</v>
      </c>
      <c r="J99" s="124"/>
    </row>
    <row r="100" spans="1:10" ht="12.75">
      <c r="A100" s="153" t="s">
        <v>893</v>
      </c>
      <c r="B100" s="154">
        <v>60</v>
      </c>
      <c r="C100" s="155" t="s">
        <v>491</v>
      </c>
      <c r="D100" s="156" t="s">
        <v>663</v>
      </c>
      <c r="E100" s="157" t="s">
        <v>664</v>
      </c>
      <c r="F100" s="157" t="s">
        <v>960</v>
      </c>
      <c r="G100" s="158" t="s">
        <v>961</v>
      </c>
      <c r="H100" s="147"/>
      <c r="I100" s="148" t="s">
        <v>962</v>
      </c>
      <c r="J100" s="124"/>
    </row>
    <row r="101" spans="1:10" ht="12.75">
      <c r="A101" s="149" t="s">
        <v>164</v>
      </c>
      <c r="B101" s="159"/>
      <c r="C101" s="160" t="s">
        <v>235</v>
      </c>
      <c r="D101" s="161" t="s">
        <v>877</v>
      </c>
      <c r="E101" s="162" t="s">
        <v>666</v>
      </c>
      <c r="F101" s="162" t="s">
        <v>638</v>
      </c>
      <c r="G101" s="163" t="s">
        <v>578</v>
      </c>
      <c r="H101" s="164"/>
      <c r="I101" s="165" t="s">
        <v>963</v>
      </c>
      <c r="J101" s="124"/>
    </row>
    <row r="102" spans="1:10" ht="12.75">
      <c r="A102" s="153" t="s">
        <v>652</v>
      </c>
      <c r="B102" s="154">
        <v>63</v>
      </c>
      <c r="C102" s="155" t="s">
        <v>494</v>
      </c>
      <c r="D102" s="156" t="s">
        <v>649</v>
      </c>
      <c r="E102" s="157" t="s">
        <v>650</v>
      </c>
      <c r="F102" s="157" t="s">
        <v>964</v>
      </c>
      <c r="G102" s="158" t="s">
        <v>965</v>
      </c>
      <c r="H102" s="147"/>
      <c r="I102" s="148" t="s">
        <v>966</v>
      </c>
      <c r="J102" s="124"/>
    </row>
    <row r="103" spans="1:10" ht="12.75">
      <c r="A103" s="149" t="s">
        <v>163</v>
      </c>
      <c r="B103" s="159"/>
      <c r="C103" s="160" t="s">
        <v>294</v>
      </c>
      <c r="D103" s="161" t="s">
        <v>874</v>
      </c>
      <c r="E103" s="162" t="s">
        <v>651</v>
      </c>
      <c r="F103" s="162" t="s">
        <v>967</v>
      </c>
      <c r="G103" s="163" t="s">
        <v>968</v>
      </c>
      <c r="H103" s="164"/>
      <c r="I103" s="165" t="s">
        <v>969</v>
      </c>
      <c r="J103" s="124"/>
    </row>
    <row r="104" spans="1:10" ht="12.75">
      <c r="A104" s="153" t="s">
        <v>970</v>
      </c>
      <c r="B104" s="154">
        <v>54</v>
      </c>
      <c r="C104" s="155" t="s">
        <v>485</v>
      </c>
      <c r="D104" s="156" t="s">
        <v>656</v>
      </c>
      <c r="E104" s="157" t="s">
        <v>657</v>
      </c>
      <c r="F104" s="157" t="s">
        <v>869</v>
      </c>
      <c r="G104" s="158" t="s">
        <v>870</v>
      </c>
      <c r="H104" s="147"/>
      <c r="I104" s="148" t="s">
        <v>871</v>
      </c>
      <c r="J104" s="124"/>
    </row>
    <row r="105" spans="1:10" ht="12.75">
      <c r="A105" s="149" t="s">
        <v>164</v>
      </c>
      <c r="B105" s="159"/>
      <c r="C105" s="160" t="s">
        <v>294</v>
      </c>
      <c r="D105" s="161" t="s">
        <v>872</v>
      </c>
      <c r="E105" s="162" t="s">
        <v>658</v>
      </c>
      <c r="F105" s="162" t="s">
        <v>644</v>
      </c>
      <c r="G105" s="163" t="s">
        <v>884</v>
      </c>
      <c r="H105" s="164"/>
      <c r="I105" s="165" t="s">
        <v>873</v>
      </c>
      <c r="J105" s="124"/>
    </row>
    <row r="106" spans="1:10" ht="12.75">
      <c r="A106" s="153" t="s">
        <v>659</v>
      </c>
      <c r="B106" s="154">
        <v>62</v>
      </c>
      <c r="C106" s="155" t="s">
        <v>493</v>
      </c>
      <c r="D106" s="156" t="s">
        <v>660</v>
      </c>
      <c r="E106" s="157" t="s">
        <v>661</v>
      </c>
      <c r="F106" s="157" t="s">
        <v>869</v>
      </c>
      <c r="G106" s="158" t="s">
        <v>971</v>
      </c>
      <c r="H106" s="147"/>
      <c r="I106" s="148" t="s">
        <v>972</v>
      </c>
      <c r="J106" s="124"/>
    </row>
    <row r="107" spans="1:10" ht="12.75">
      <c r="A107" s="149" t="s">
        <v>163</v>
      </c>
      <c r="B107" s="159"/>
      <c r="C107" s="160" t="s">
        <v>120</v>
      </c>
      <c r="D107" s="161" t="s">
        <v>876</v>
      </c>
      <c r="E107" s="162" t="s">
        <v>662</v>
      </c>
      <c r="F107" s="162" t="s">
        <v>973</v>
      </c>
      <c r="G107" s="163" t="s">
        <v>974</v>
      </c>
      <c r="H107" s="164"/>
      <c r="I107" s="165" t="s">
        <v>975</v>
      </c>
      <c r="J107" s="124"/>
    </row>
    <row r="108" spans="1:10" ht="12.75">
      <c r="A108" s="153" t="s">
        <v>976</v>
      </c>
      <c r="B108" s="154">
        <v>61</v>
      </c>
      <c r="C108" s="155" t="s">
        <v>492</v>
      </c>
      <c r="D108" s="156" t="s">
        <v>667</v>
      </c>
      <c r="E108" s="157" t="s">
        <v>668</v>
      </c>
      <c r="F108" s="157" t="s">
        <v>977</v>
      </c>
      <c r="G108" s="158" t="s">
        <v>978</v>
      </c>
      <c r="H108" s="147"/>
      <c r="I108" s="148" t="s">
        <v>979</v>
      </c>
      <c r="J108" s="124"/>
    </row>
    <row r="109" spans="1:10" ht="12.75">
      <c r="A109" s="149" t="s">
        <v>163</v>
      </c>
      <c r="B109" s="159"/>
      <c r="C109" s="160" t="s">
        <v>253</v>
      </c>
      <c r="D109" s="161" t="s">
        <v>878</v>
      </c>
      <c r="E109" s="162" t="s">
        <v>669</v>
      </c>
      <c r="F109" s="162" t="s">
        <v>651</v>
      </c>
      <c r="G109" s="163" t="s">
        <v>980</v>
      </c>
      <c r="H109" s="164"/>
      <c r="I109" s="165" t="s">
        <v>981</v>
      </c>
      <c r="J109" s="124"/>
    </row>
    <row r="110" spans="1:10" ht="12.75">
      <c r="A110" s="153" t="s">
        <v>982</v>
      </c>
      <c r="B110" s="154">
        <v>31</v>
      </c>
      <c r="C110" s="155" t="s">
        <v>463</v>
      </c>
      <c r="D110" s="156" t="s">
        <v>560</v>
      </c>
      <c r="E110" s="157" t="s">
        <v>549</v>
      </c>
      <c r="F110" s="157" t="s">
        <v>801</v>
      </c>
      <c r="G110" s="158" t="s">
        <v>802</v>
      </c>
      <c r="H110" s="147" t="s">
        <v>983</v>
      </c>
      <c r="I110" s="148" t="s">
        <v>984</v>
      </c>
      <c r="J110" s="124"/>
    </row>
    <row r="111" spans="1:10" ht="12.75">
      <c r="A111" s="149" t="s">
        <v>162</v>
      </c>
      <c r="B111" s="159"/>
      <c r="C111" s="160" t="s">
        <v>226</v>
      </c>
      <c r="D111" s="161" t="s">
        <v>570</v>
      </c>
      <c r="E111" s="162" t="s">
        <v>617</v>
      </c>
      <c r="F111" s="162" t="s">
        <v>542</v>
      </c>
      <c r="G111" s="163" t="s">
        <v>675</v>
      </c>
      <c r="H111" s="164"/>
      <c r="I111" s="165" t="s">
        <v>985</v>
      </c>
      <c r="J111" s="124"/>
    </row>
    <row r="112" spans="1:10" ht="12.75">
      <c r="A112" s="153" t="s">
        <v>670</v>
      </c>
      <c r="B112" s="154">
        <v>65</v>
      </c>
      <c r="C112" s="155" t="s">
        <v>496</v>
      </c>
      <c r="D112" s="156" t="s">
        <v>671</v>
      </c>
      <c r="E112" s="157" t="s">
        <v>672</v>
      </c>
      <c r="F112" s="157" t="s">
        <v>986</v>
      </c>
      <c r="G112" s="158" t="s">
        <v>987</v>
      </c>
      <c r="H112" s="147"/>
      <c r="I112" s="148" t="s">
        <v>988</v>
      </c>
      <c r="J112" s="124"/>
    </row>
    <row r="113" spans="1:10" ht="12.75">
      <c r="A113" s="149" t="s">
        <v>163</v>
      </c>
      <c r="B113" s="159"/>
      <c r="C113" s="160" t="s">
        <v>309</v>
      </c>
      <c r="D113" s="161" t="s">
        <v>879</v>
      </c>
      <c r="E113" s="162" t="s">
        <v>673</v>
      </c>
      <c r="F113" s="162" t="s">
        <v>989</v>
      </c>
      <c r="G113" s="163" t="s">
        <v>990</v>
      </c>
      <c r="H113" s="164"/>
      <c r="I113" s="165" t="s">
        <v>991</v>
      </c>
      <c r="J113" s="124"/>
    </row>
    <row r="114" spans="1:10" ht="12.75">
      <c r="A114" s="153" t="s">
        <v>992</v>
      </c>
      <c r="B114" s="154">
        <v>66</v>
      </c>
      <c r="C114" s="155" t="s">
        <v>462</v>
      </c>
      <c r="D114" s="156" t="s">
        <v>676</v>
      </c>
      <c r="E114" s="157" t="s">
        <v>677</v>
      </c>
      <c r="F114" s="157" t="s">
        <v>993</v>
      </c>
      <c r="G114" s="158" t="s">
        <v>994</v>
      </c>
      <c r="H114" s="147"/>
      <c r="I114" s="148" t="s">
        <v>995</v>
      </c>
      <c r="J114" s="124"/>
    </row>
    <row r="115" spans="1:10" ht="12.75">
      <c r="A115" s="149" t="s">
        <v>266</v>
      </c>
      <c r="B115" s="159"/>
      <c r="C115" s="160" t="s">
        <v>313</v>
      </c>
      <c r="D115" s="161" t="s">
        <v>881</v>
      </c>
      <c r="E115" s="162" t="s">
        <v>678</v>
      </c>
      <c r="F115" s="162" t="s">
        <v>996</v>
      </c>
      <c r="G115" s="163" t="s">
        <v>997</v>
      </c>
      <c r="H115" s="164"/>
      <c r="I115" s="165" t="s">
        <v>998</v>
      </c>
      <c r="J115" s="124"/>
    </row>
    <row r="116" spans="1:10" ht="12.75">
      <c r="A116" s="153" t="s">
        <v>999</v>
      </c>
      <c r="B116" s="154">
        <v>67</v>
      </c>
      <c r="C116" s="155" t="s">
        <v>478</v>
      </c>
      <c r="D116" s="156" t="s">
        <v>679</v>
      </c>
      <c r="E116" s="157" t="s">
        <v>680</v>
      </c>
      <c r="F116" s="157" t="s">
        <v>1000</v>
      </c>
      <c r="G116" s="158" t="s">
        <v>1001</v>
      </c>
      <c r="H116" s="147"/>
      <c r="I116" s="148" t="s">
        <v>1002</v>
      </c>
      <c r="J116" s="124"/>
    </row>
    <row r="117" spans="1:10" ht="12.75">
      <c r="A117" s="149" t="s">
        <v>266</v>
      </c>
      <c r="B117" s="159"/>
      <c r="C117" s="160" t="s">
        <v>313</v>
      </c>
      <c r="D117" s="161" t="s">
        <v>882</v>
      </c>
      <c r="E117" s="162" t="s">
        <v>681</v>
      </c>
      <c r="F117" s="162" t="s">
        <v>997</v>
      </c>
      <c r="G117" s="163" t="s">
        <v>996</v>
      </c>
      <c r="H117" s="164"/>
      <c r="I117" s="165" t="s">
        <v>1003</v>
      </c>
      <c r="J117" s="124"/>
    </row>
    <row r="118" spans="1:10" ht="12.75">
      <c r="A118" s="227" t="s">
        <v>1004</v>
      </c>
      <c r="B118" s="228">
        <v>50</v>
      </c>
      <c r="C118" s="229" t="s">
        <v>481</v>
      </c>
      <c r="D118" s="230" t="s">
        <v>621</v>
      </c>
      <c r="E118" s="231" t="s">
        <v>622</v>
      </c>
      <c r="F118" s="231" t="s">
        <v>913</v>
      </c>
      <c r="G118" s="232" t="s">
        <v>914</v>
      </c>
      <c r="H118" s="233"/>
      <c r="I118" s="234" t="s">
        <v>915</v>
      </c>
      <c r="J118" s="124"/>
    </row>
    <row r="119" spans="1:10" ht="12.75">
      <c r="A119" s="235" t="s">
        <v>184</v>
      </c>
      <c r="B119" s="236"/>
      <c r="C119" s="237" t="s">
        <v>98</v>
      </c>
      <c r="D119" s="238" t="s">
        <v>565</v>
      </c>
      <c r="E119" s="239" t="s">
        <v>623</v>
      </c>
      <c r="F119" s="239" t="s">
        <v>880</v>
      </c>
      <c r="G119" s="240" t="s">
        <v>880</v>
      </c>
      <c r="H119" s="241"/>
      <c r="I119" s="242" t="s">
        <v>916</v>
      </c>
      <c r="J119" s="124"/>
    </row>
    <row r="120" spans="1:10" ht="12.75">
      <c r="A120" s="227" t="s">
        <v>1005</v>
      </c>
      <c r="B120" s="228">
        <v>11</v>
      </c>
      <c r="C120" s="229" t="s">
        <v>443</v>
      </c>
      <c r="D120" s="230" t="s">
        <v>444</v>
      </c>
      <c r="E120" s="231" t="s">
        <v>887</v>
      </c>
      <c r="F120" s="231" t="s">
        <v>888</v>
      </c>
      <c r="G120" s="232" t="s">
        <v>889</v>
      </c>
      <c r="H120" s="233"/>
      <c r="I120" s="234" t="s">
        <v>890</v>
      </c>
      <c r="J120" s="124"/>
    </row>
    <row r="121" spans="1:10" ht="12.75">
      <c r="A121" s="235" t="s">
        <v>174</v>
      </c>
      <c r="B121" s="236"/>
      <c r="C121" s="237" t="s">
        <v>236</v>
      </c>
      <c r="D121" s="238" t="s">
        <v>682</v>
      </c>
      <c r="E121" s="239" t="s">
        <v>891</v>
      </c>
      <c r="F121" s="239" t="s">
        <v>1006</v>
      </c>
      <c r="G121" s="240" t="s">
        <v>1006</v>
      </c>
      <c r="H121" s="241"/>
      <c r="I121" s="242" t="s">
        <v>892</v>
      </c>
      <c r="J121" s="124"/>
    </row>
    <row r="122" spans="1:10" ht="12.75">
      <c r="A122" s="227" t="s">
        <v>1007</v>
      </c>
      <c r="B122" s="228">
        <v>59</v>
      </c>
      <c r="C122" s="229" t="s">
        <v>490</v>
      </c>
      <c r="D122" s="230" t="s">
        <v>894</v>
      </c>
      <c r="E122" s="231" t="s">
        <v>895</v>
      </c>
      <c r="F122" s="231" t="s">
        <v>896</v>
      </c>
      <c r="G122" s="232" t="s">
        <v>897</v>
      </c>
      <c r="H122" s="233"/>
      <c r="I122" s="234" t="s">
        <v>898</v>
      </c>
      <c r="J122" s="124"/>
    </row>
    <row r="123" spans="1:10" ht="12.75">
      <c r="A123" s="235" t="s">
        <v>177</v>
      </c>
      <c r="B123" s="236"/>
      <c r="C123" s="237" t="s">
        <v>236</v>
      </c>
      <c r="D123" s="238" t="s">
        <v>899</v>
      </c>
      <c r="E123" s="239" t="s">
        <v>900</v>
      </c>
      <c r="F123" s="239" t="s">
        <v>879</v>
      </c>
      <c r="G123" s="240" t="s">
        <v>879</v>
      </c>
      <c r="H123" s="241"/>
      <c r="I123" s="242" t="s">
        <v>901</v>
      </c>
      <c r="J123" s="124"/>
    </row>
    <row r="124" spans="1:10" ht="12.75">
      <c r="A124" s="227" t="s">
        <v>1008</v>
      </c>
      <c r="B124" s="228">
        <v>32</v>
      </c>
      <c r="C124" s="229" t="s">
        <v>464</v>
      </c>
      <c r="D124" s="230" t="s">
        <v>902</v>
      </c>
      <c r="E124" s="231" t="s">
        <v>903</v>
      </c>
      <c r="F124" s="231" t="s">
        <v>904</v>
      </c>
      <c r="G124" s="232" t="s">
        <v>905</v>
      </c>
      <c r="H124" s="233"/>
      <c r="I124" s="234" t="s">
        <v>906</v>
      </c>
      <c r="J124" s="124"/>
    </row>
    <row r="125" spans="1:10" ht="12.75">
      <c r="A125" s="235" t="s">
        <v>178</v>
      </c>
      <c r="B125" s="236"/>
      <c r="C125" s="237" t="s">
        <v>230</v>
      </c>
      <c r="D125" s="238" t="s">
        <v>907</v>
      </c>
      <c r="E125" s="239" t="s">
        <v>908</v>
      </c>
      <c r="F125" s="239" t="s">
        <v>1009</v>
      </c>
      <c r="G125" s="240" t="s">
        <v>1009</v>
      </c>
      <c r="H125" s="241"/>
      <c r="I125" s="242" t="s">
        <v>909</v>
      </c>
      <c r="J125" s="124"/>
    </row>
    <row r="126" spans="1:10" ht="12.75" customHeight="1">
      <c r="A126" s="153"/>
      <c r="B126" s="154">
        <v>68</v>
      </c>
      <c r="C126" s="155" t="s">
        <v>476</v>
      </c>
      <c r="D126" s="156" t="s">
        <v>592</v>
      </c>
      <c r="E126" s="157" t="s">
        <v>593</v>
      </c>
      <c r="F126" s="157"/>
      <c r="G126" s="158"/>
      <c r="H126" s="167" t="s">
        <v>926</v>
      </c>
      <c r="I126" s="168"/>
      <c r="J126" s="124"/>
    </row>
    <row r="127" spans="1:10" ht="12.75" customHeight="1">
      <c r="A127" s="149" t="s">
        <v>164</v>
      </c>
      <c r="B127" s="159"/>
      <c r="C127" s="160" t="s">
        <v>241</v>
      </c>
      <c r="D127" s="161" t="s">
        <v>880</v>
      </c>
      <c r="E127" s="162" t="s">
        <v>674</v>
      </c>
      <c r="F127" s="162"/>
      <c r="G127" s="163"/>
      <c r="H127" s="169"/>
      <c r="I127" s="170"/>
      <c r="J127" s="124"/>
    </row>
    <row r="128" spans="1:10" ht="12.75" customHeight="1">
      <c r="A128" s="153"/>
      <c r="B128" s="154">
        <v>55</v>
      </c>
      <c r="C128" s="155" t="s">
        <v>486</v>
      </c>
      <c r="D128" s="156" t="s">
        <v>647</v>
      </c>
      <c r="E128" s="157"/>
      <c r="F128" s="157"/>
      <c r="G128" s="158"/>
      <c r="H128" s="167" t="s">
        <v>883</v>
      </c>
      <c r="I128" s="168"/>
      <c r="J128" s="124"/>
    </row>
    <row r="129" spans="1:10" ht="12.75" customHeight="1">
      <c r="A129" s="149" t="s">
        <v>178</v>
      </c>
      <c r="B129" s="159"/>
      <c r="C129" s="160" t="s">
        <v>78</v>
      </c>
      <c r="D129" s="161" t="s">
        <v>884</v>
      </c>
      <c r="E129" s="162"/>
      <c r="F129" s="162"/>
      <c r="G129" s="163"/>
      <c r="H129" s="169"/>
      <c r="I129" s="170"/>
      <c r="J129" s="124"/>
    </row>
    <row r="130" spans="1:10" ht="12.75" customHeight="1">
      <c r="A130" s="153"/>
      <c r="B130" s="154">
        <v>64</v>
      </c>
      <c r="C130" s="155" t="s">
        <v>495</v>
      </c>
      <c r="D130" s="156" t="s">
        <v>885</v>
      </c>
      <c r="E130" s="157"/>
      <c r="F130" s="157"/>
      <c r="G130" s="158"/>
      <c r="H130" s="167" t="s">
        <v>886</v>
      </c>
      <c r="I130" s="168"/>
      <c r="J130" s="124"/>
    </row>
    <row r="131" spans="1:10" ht="12.75" customHeight="1">
      <c r="A131" s="149" t="s">
        <v>163</v>
      </c>
      <c r="B131" s="159"/>
      <c r="C131" s="160" t="s">
        <v>309</v>
      </c>
      <c r="D131" s="161" t="s">
        <v>669</v>
      </c>
      <c r="E131" s="162"/>
      <c r="F131" s="162"/>
      <c r="G131" s="163"/>
      <c r="H131" s="169"/>
      <c r="I131" s="170"/>
      <c r="J131" s="124"/>
    </row>
    <row r="132" ht="12.75">
      <c r="J132" s="124"/>
    </row>
    <row r="133" ht="12.75">
      <c r="J133" s="124"/>
    </row>
    <row r="134" ht="12.75">
      <c r="J134" s="124"/>
    </row>
    <row r="135" ht="12.75">
      <c r="J135" s="124"/>
    </row>
    <row r="136" ht="12.75">
      <c r="J136" s="124"/>
    </row>
    <row r="137" ht="12.75">
      <c r="J137" s="124"/>
    </row>
    <row r="138" ht="12.75">
      <c r="J138" s="124"/>
    </row>
  </sheetData>
  <mergeCells count="1">
    <mergeCell ref="D6:G6"/>
  </mergeCells>
  <printOptions horizontalCentered="1"/>
  <pageMargins left="0" right="0" top="0" bottom="0" header="0" footer="0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Q178"/>
  <sheetViews>
    <sheetView workbookViewId="0" topLeftCell="A1">
      <selection activeCell="A7" sqref="A7"/>
    </sheetView>
  </sheetViews>
  <sheetFormatPr defaultColWidth="9.140625" defaultRowHeight="12.75"/>
  <cols>
    <col min="1" max="1" width="7.140625" style="106" customWidth="1"/>
    <col min="2" max="2" width="4.28125" style="106" customWidth="1"/>
    <col min="3" max="3" width="23.421875" style="106" customWidth="1"/>
    <col min="4" max="14" width="6.7109375" style="106" customWidth="1"/>
    <col min="15" max="15" width="8.140625" style="106" customWidth="1"/>
    <col min="16" max="16" width="11.7109375" style="106" customWidth="1"/>
    <col min="17" max="18" width="9.140625" style="106" customWidth="1"/>
  </cols>
  <sheetData>
    <row r="1" spans="1:16" ht="12.75" customHeight="1">
      <c r="A1" s="142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ht="15.75">
      <c r="A2" s="105"/>
      <c r="B2" s="105"/>
      <c r="C2" s="105"/>
      <c r="D2" s="105"/>
      <c r="E2" s="105"/>
      <c r="F2" s="105"/>
      <c r="G2" s="108"/>
      <c r="H2" s="108" t="str">
        <f>Startlist!$F3</f>
        <v>Grossi Toidukaubad VIRU RALLY 2013</v>
      </c>
      <c r="I2" s="108"/>
      <c r="J2" s="108"/>
      <c r="K2" s="108"/>
      <c r="L2" s="108"/>
      <c r="M2" s="108"/>
      <c r="N2" s="105"/>
      <c r="O2" s="105"/>
      <c r="P2" s="105"/>
    </row>
    <row r="3" spans="1:16" ht="15">
      <c r="A3" s="105"/>
      <c r="B3" s="105"/>
      <c r="C3" s="105"/>
      <c r="D3" s="105"/>
      <c r="E3" s="105"/>
      <c r="F3" s="105"/>
      <c r="G3" s="107"/>
      <c r="H3" s="107" t="str">
        <f>Startlist!$F4</f>
        <v>05.-06. July 2013</v>
      </c>
      <c r="I3" s="107"/>
      <c r="J3" s="107"/>
      <c r="K3" s="107"/>
      <c r="L3" s="107"/>
      <c r="M3" s="107"/>
      <c r="N3" s="105"/>
      <c r="O3" s="105"/>
      <c r="P3" s="105"/>
    </row>
    <row r="4" spans="1:16" ht="15">
      <c r="A4" s="105"/>
      <c r="B4" s="105"/>
      <c r="C4" s="105"/>
      <c r="D4" s="105"/>
      <c r="E4" s="105"/>
      <c r="F4" s="105"/>
      <c r="G4" s="107"/>
      <c r="H4" s="107" t="str">
        <f>Startlist!$F5</f>
        <v>Rakvere, Lääne- ja Ida-Virumaa</v>
      </c>
      <c r="I4" s="107"/>
      <c r="J4" s="107"/>
      <c r="K4" s="107"/>
      <c r="L4" s="107"/>
      <c r="M4" s="107"/>
      <c r="N4" s="105"/>
      <c r="O4" s="105"/>
      <c r="P4" s="105"/>
    </row>
    <row r="5" spans="1:16" ht="15">
      <c r="A5" s="15" t="s">
        <v>131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16" ht="12.75">
      <c r="A6" s="85" t="s">
        <v>142</v>
      </c>
      <c r="B6" s="77" t="s">
        <v>143</v>
      </c>
      <c r="C6" s="78" t="s">
        <v>144</v>
      </c>
      <c r="D6" s="257" t="s">
        <v>180</v>
      </c>
      <c r="E6" s="258"/>
      <c r="F6" s="258"/>
      <c r="G6" s="258"/>
      <c r="H6" s="258"/>
      <c r="I6" s="258"/>
      <c r="J6" s="258"/>
      <c r="K6" s="258"/>
      <c r="L6" s="258"/>
      <c r="M6" s="258"/>
      <c r="N6" s="259"/>
      <c r="O6" s="76" t="s">
        <v>152</v>
      </c>
      <c r="P6" s="76" t="s">
        <v>167</v>
      </c>
    </row>
    <row r="7" spans="1:16" ht="12.75">
      <c r="A7" s="84" t="s">
        <v>169</v>
      </c>
      <c r="B7" s="79"/>
      <c r="C7" s="80" t="s">
        <v>140</v>
      </c>
      <c r="D7" s="81" t="s">
        <v>145</v>
      </c>
      <c r="E7" s="81" t="s">
        <v>146</v>
      </c>
      <c r="F7" s="81" t="s">
        <v>147</v>
      </c>
      <c r="G7" s="110" t="s">
        <v>148</v>
      </c>
      <c r="H7" s="110" t="s">
        <v>149</v>
      </c>
      <c r="I7" s="110" t="s">
        <v>150</v>
      </c>
      <c r="J7" s="110" t="s">
        <v>261</v>
      </c>
      <c r="K7" s="110" t="s">
        <v>262</v>
      </c>
      <c r="L7" s="110" t="s">
        <v>263</v>
      </c>
      <c r="M7" s="110" t="s">
        <v>264</v>
      </c>
      <c r="N7" s="82">
        <v>11</v>
      </c>
      <c r="O7" s="83"/>
      <c r="P7" s="84" t="s">
        <v>168</v>
      </c>
    </row>
    <row r="8" spans="1:17" ht="12.75">
      <c r="A8" s="153" t="s">
        <v>395</v>
      </c>
      <c r="B8" s="166">
        <v>1</v>
      </c>
      <c r="C8" s="155" t="s">
        <v>396</v>
      </c>
      <c r="D8" s="156" t="s">
        <v>397</v>
      </c>
      <c r="E8" s="157" t="s">
        <v>398</v>
      </c>
      <c r="F8" s="157" t="s">
        <v>683</v>
      </c>
      <c r="G8" s="157" t="s">
        <v>684</v>
      </c>
      <c r="H8" s="157" t="s">
        <v>1164</v>
      </c>
      <c r="I8" s="157" t="s">
        <v>1165</v>
      </c>
      <c r="J8" s="157" t="s">
        <v>1166</v>
      </c>
      <c r="K8" s="157" t="s">
        <v>1422</v>
      </c>
      <c r="L8" s="157" t="s">
        <v>1423</v>
      </c>
      <c r="M8" s="157" t="s">
        <v>1424</v>
      </c>
      <c r="N8" s="158" t="s">
        <v>1599</v>
      </c>
      <c r="O8" s="147"/>
      <c r="P8" s="148" t="s">
        <v>1600</v>
      </c>
      <c r="Q8" s="124"/>
    </row>
    <row r="9" spans="1:17" ht="12.75">
      <c r="A9" s="149" t="s">
        <v>175</v>
      </c>
      <c r="B9" s="159"/>
      <c r="C9" s="160" t="s">
        <v>5</v>
      </c>
      <c r="D9" s="161" t="s">
        <v>399</v>
      </c>
      <c r="E9" s="162" t="s">
        <v>399</v>
      </c>
      <c r="F9" s="162" t="s">
        <v>399</v>
      </c>
      <c r="G9" s="162" t="s">
        <v>399</v>
      </c>
      <c r="H9" s="162" t="s">
        <v>405</v>
      </c>
      <c r="I9" s="162" t="s">
        <v>399</v>
      </c>
      <c r="J9" s="162" t="s">
        <v>399</v>
      </c>
      <c r="K9" s="162" t="s">
        <v>399</v>
      </c>
      <c r="L9" s="162" t="s">
        <v>399</v>
      </c>
      <c r="M9" s="162" t="s">
        <v>399</v>
      </c>
      <c r="N9" s="163" t="s">
        <v>399</v>
      </c>
      <c r="O9" s="164"/>
      <c r="P9" s="165" t="s">
        <v>400</v>
      </c>
      <c r="Q9" s="124"/>
    </row>
    <row r="10" spans="1:17" ht="12.75">
      <c r="A10" s="153" t="s">
        <v>401</v>
      </c>
      <c r="B10" s="154">
        <v>2</v>
      </c>
      <c r="C10" s="155" t="s">
        <v>402</v>
      </c>
      <c r="D10" s="156" t="s">
        <v>403</v>
      </c>
      <c r="E10" s="157" t="s">
        <v>404</v>
      </c>
      <c r="F10" s="157" t="s">
        <v>686</v>
      </c>
      <c r="G10" s="157" t="s">
        <v>687</v>
      </c>
      <c r="H10" s="157" t="s">
        <v>1167</v>
      </c>
      <c r="I10" s="157" t="s">
        <v>699</v>
      </c>
      <c r="J10" s="157" t="s">
        <v>1168</v>
      </c>
      <c r="K10" s="157" t="s">
        <v>1425</v>
      </c>
      <c r="L10" s="157" t="s">
        <v>1426</v>
      </c>
      <c r="M10" s="157" t="s">
        <v>1427</v>
      </c>
      <c r="N10" s="158" t="s">
        <v>1601</v>
      </c>
      <c r="O10" s="147"/>
      <c r="P10" s="148" t="s">
        <v>1602</v>
      </c>
      <c r="Q10" s="124"/>
    </row>
    <row r="11" spans="1:17" ht="12.75">
      <c r="A11" s="149" t="s">
        <v>174</v>
      </c>
      <c r="B11" s="159"/>
      <c r="C11" s="160" t="s">
        <v>236</v>
      </c>
      <c r="D11" s="161" t="s">
        <v>405</v>
      </c>
      <c r="E11" s="162" t="s">
        <v>406</v>
      </c>
      <c r="F11" s="162" t="s">
        <v>416</v>
      </c>
      <c r="G11" s="162" t="s">
        <v>406</v>
      </c>
      <c r="H11" s="162" t="s">
        <v>399</v>
      </c>
      <c r="I11" s="162" t="s">
        <v>406</v>
      </c>
      <c r="J11" s="162" t="s">
        <v>405</v>
      </c>
      <c r="K11" s="162" t="s">
        <v>405</v>
      </c>
      <c r="L11" s="162" t="s">
        <v>416</v>
      </c>
      <c r="M11" s="162" t="s">
        <v>405</v>
      </c>
      <c r="N11" s="163" t="s">
        <v>405</v>
      </c>
      <c r="O11" s="164"/>
      <c r="P11" s="165" t="s">
        <v>1603</v>
      </c>
      <c r="Q11" s="124"/>
    </row>
    <row r="12" spans="1:17" ht="12.75">
      <c r="A12" s="153" t="s">
        <v>407</v>
      </c>
      <c r="B12" s="154">
        <v>4</v>
      </c>
      <c r="C12" s="155" t="s">
        <v>408</v>
      </c>
      <c r="D12" s="156" t="s">
        <v>409</v>
      </c>
      <c r="E12" s="157" t="s">
        <v>410</v>
      </c>
      <c r="F12" s="157" t="s">
        <v>690</v>
      </c>
      <c r="G12" s="157" t="s">
        <v>691</v>
      </c>
      <c r="H12" s="157" t="s">
        <v>1172</v>
      </c>
      <c r="I12" s="157" t="s">
        <v>425</v>
      </c>
      <c r="J12" s="157" t="s">
        <v>1173</v>
      </c>
      <c r="K12" s="157" t="s">
        <v>1428</v>
      </c>
      <c r="L12" s="157" t="s">
        <v>1429</v>
      </c>
      <c r="M12" s="157" t="s">
        <v>1430</v>
      </c>
      <c r="N12" s="158" t="s">
        <v>1604</v>
      </c>
      <c r="O12" s="147"/>
      <c r="P12" s="148" t="s">
        <v>1605</v>
      </c>
      <c r="Q12" s="124"/>
    </row>
    <row r="13" spans="1:17" ht="12.75">
      <c r="A13" s="149" t="s">
        <v>174</v>
      </c>
      <c r="B13" s="159"/>
      <c r="C13" s="160" t="s">
        <v>188</v>
      </c>
      <c r="D13" s="161" t="s">
        <v>406</v>
      </c>
      <c r="E13" s="162" t="s">
        <v>405</v>
      </c>
      <c r="F13" s="162" t="s">
        <v>405</v>
      </c>
      <c r="G13" s="162" t="s">
        <v>442</v>
      </c>
      <c r="H13" s="162" t="s">
        <v>416</v>
      </c>
      <c r="I13" s="162" t="s">
        <v>415</v>
      </c>
      <c r="J13" s="162" t="s">
        <v>416</v>
      </c>
      <c r="K13" s="162" t="s">
        <v>416</v>
      </c>
      <c r="L13" s="162" t="s">
        <v>405</v>
      </c>
      <c r="M13" s="162" t="s">
        <v>415</v>
      </c>
      <c r="N13" s="163" t="s">
        <v>406</v>
      </c>
      <c r="O13" s="164"/>
      <c r="P13" s="165" t="s">
        <v>1606</v>
      </c>
      <c r="Q13" s="124"/>
    </row>
    <row r="14" spans="1:17" ht="12.75">
      <c r="A14" s="153" t="s">
        <v>411</v>
      </c>
      <c r="B14" s="154">
        <v>6</v>
      </c>
      <c r="C14" s="155" t="s">
        <v>423</v>
      </c>
      <c r="D14" s="156" t="s">
        <v>424</v>
      </c>
      <c r="E14" s="157" t="s">
        <v>425</v>
      </c>
      <c r="F14" s="157" t="s">
        <v>702</v>
      </c>
      <c r="G14" s="157" t="s">
        <v>703</v>
      </c>
      <c r="H14" s="157" t="s">
        <v>1174</v>
      </c>
      <c r="I14" s="157" t="s">
        <v>1175</v>
      </c>
      <c r="J14" s="157" t="s">
        <v>1176</v>
      </c>
      <c r="K14" s="157" t="s">
        <v>1431</v>
      </c>
      <c r="L14" s="157" t="s">
        <v>1432</v>
      </c>
      <c r="M14" s="157" t="s">
        <v>1433</v>
      </c>
      <c r="N14" s="158" t="s">
        <v>1607</v>
      </c>
      <c r="O14" s="147"/>
      <c r="P14" s="148" t="s">
        <v>1608</v>
      </c>
      <c r="Q14" s="124"/>
    </row>
    <row r="15" spans="1:17" ht="12.75">
      <c r="A15" s="149" t="s">
        <v>174</v>
      </c>
      <c r="B15" s="159"/>
      <c r="C15" s="160" t="s">
        <v>188</v>
      </c>
      <c r="D15" s="161" t="s">
        <v>426</v>
      </c>
      <c r="E15" s="162" t="s">
        <v>415</v>
      </c>
      <c r="F15" s="162" t="s">
        <v>431</v>
      </c>
      <c r="G15" s="162" t="s">
        <v>426</v>
      </c>
      <c r="H15" s="162" t="s">
        <v>406</v>
      </c>
      <c r="I15" s="162" t="s">
        <v>421</v>
      </c>
      <c r="J15" s="162" t="s">
        <v>415</v>
      </c>
      <c r="K15" s="162" t="s">
        <v>415</v>
      </c>
      <c r="L15" s="162" t="s">
        <v>421</v>
      </c>
      <c r="M15" s="162" t="s">
        <v>406</v>
      </c>
      <c r="N15" s="163" t="s">
        <v>415</v>
      </c>
      <c r="O15" s="164"/>
      <c r="P15" s="165" t="s">
        <v>1609</v>
      </c>
      <c r="Q15" s="124"/>
    </row>
    <row r="16" spans="1:17" ht="12.75">
      <c r="A16" s="153" t="s">
        <v>417</v>
      </c>
      <c r="B16" s="154">
        <v>8</v>
      </c>
      <c r="C16" s="155" t="s">
        <v>433</v>
      </c>
      <c r="D16" s="156" t="s">
        <v>434</v>
      </c>
      <c r="E16" s="157" t="s">
        <v>435</v>
      </c>
      <c r="F16" s="157" t="s">
        <v>698</v>
      </c>
      <c r="G16" s="157" t="s">
        <v>699</v>
      </c>
      <c r="H16" s="157" t="s">
        <v>1178</v>
      </c>
      <c r="I16" s="157" t="s">
        <v>419</v>
      </c>
      <c r="J16" s="157" t="s">
        <v>1179</v>
      </c>
      <c r="K16" s="157" t="s">
        <v>1434</v>
      </c>
      <c r="L16" s="157" t="s">
        <v>1435</v>
      </c>
      <c r="M16" s="157" t="s">
        <v>1436</v>
      </c>
      <c r="N16" s="158" t="s">
        <v>1610</v>
      </c>
      <c r="O16" s="147"/>
      <c r="P16" s="148" t="s">
        <v>1611</v>
      </c>
      <c r="Q16" s="124"/>
    </row>
    <row r="17" spans="1:17" ht="12.75">
      <c r="A17" s="149" t="s">
        <v>174</v>
      </c>
      <c r="B17" s="159"/>
      <c r="C17" s="160" t="s">
        <v>189</v>
      </c>
      <c r="D17" s="161" t="s">
        <v>431</v>
      </c>
      <c r="E17" s="162" t="s">
        <v>436</v>
      </c>
      <c r="F17" s="162" t="s">
        <v>415</v>
      </c>
      <c r="G17" s="162" t="s">
        <v>416</v>
      </c>
      <c r="H17" s="162" t="s">
        <v>436</v>
      </c>
      <c r="I17" s="162" t="s">
        <v>1330</v>
      </c>
      <c r="J17" s="162" t="s">
        <v>426</v>
      </c>
      <c r="K17" s="162" t="s">
        <v>436</v>
      </c>
      <c r="L17" s="162" t="s">
        <v>431</v>
      </c>
      <c r="M17" s="162" t="s">
        <v>416</v>
      </c>
      <c r="N17" s="163" t="s">
        <v>416</v>
      </c>
      <c r="O17" s="164"/>
      <c r="P17" s="165" t="s">
        <v>1612</v>
      </c>
      <c r="Q17" s="124"/>
    </row>
    <row r="18" spans="1:17" ht="12.75">
      <c r="A18" s="153" t="s">
        <v>422</v>
      </c>
      <c r="B18" s="154">
        <v>5</v>
      </c>
      <c r="C18" s="155" t="s">
        <v>437</v>
      </c>
      <c r="D18" s="156" t="s">
        <v>438</v>
      </c>
      <c r="E18" s="157" t="s">
        <v>413</v>
      </c>
      <c r="F18" s="157" t="s">
        <v>728</v>
      </c>
      <c r="G18" s="157" t="s">
        <v>703</v>
      </c>
      <c r="H18" s="157" t="s">
        <v>1191</v>
      </c>
      <c r="I18" s="157" t="s">
        <v>1192</v>
      </c>
      <c r="J18" s="157" t="s">
        <v>1193</v>
      </c>
      <c r="K18" s="157" t="s">
        <v>1437</v>
      </c>
      <c r="L18" s="157" t="s">
        <v>1438</v>
      </c>
      <c r="M18" s="157" t="s">
        <v>1439</v>
      </c>
      <c r="N18" s="158" t="s">
        <v>1613</v>
      </c>
      <c r="O18" s="147"/>
      <c r="P18" s="148" t="s">
        <v>1614</v>
      </c>
      <c r="Q18" s="124"/>
    </row>
    <row r="19" spans="1:17" ht="12.75">
      <c r="A19" s="149" t="s">
        <v>174</v>
      </c>
      <c r="B19" s="159"/>
      <c r="C19" s="160" t="s">
        <v>188</v>
      </c>
      <c r="D19" s="161" t="s">
        <v>436</v>
      </c>
      <c r="E19" s="162" t="s">
        <v>426</v>
      </c>
      <c r="F19" s="162" t="s">
        <v>793</v>
      </c>
      <c r="G19" s="162" t="s">
        <v>426</v>
      </c>
      <c r="H19" s="162" t="s">
        <v>426</v>
      </c>
      <c r="I19" s="162" t="s">
        <v>431</v>
      </c>
      <c r="J19" s="162" t="s">
        <v>436</v>
      </c>
      <c r="K19" s="162" t="s">
        <v>426</v>
      </c>
      <c r="L19" s="162" t="s">
        <v>426</v>
      </c>
      <c r="M19" s="162" t="s">
        <v>421</v>
      </c>
      <c r="N19" s="163" t="s">
        <v>421</v>
      </c>
      <c r="O19" s="164"/>
      <c r="P19" s="165" t="s">
        <v>1615</v>
      </c>
      <c r="Q19" s="124"/>
    </row>
    <row r="20" spans="1:17" ht="12.75">
      <c r="A20" s="153" t="s">
        <v>427</v>
      </c>
      <c r="B20" s="154">
        <v>10</v>
      </c>
      <c r="C20" s="155" t="s">
        <v>439</v>
      </c>
      <c r="D20" s="156" t="s">
        <v>440</v>
      </c>
      <c r="E20" s="157" t="s">
        <v>441</v>
      </c>
      <c r="F20" s="157" t="s">
        <v>710</v>
      </c>
      <c r="G20" s="157" t="s">
        <v>711</v>
      </c>
      <c r="H20" s="157" t="s">
        <v>1183</v>
      </c>
      <c r="I20" s="157" t="s">
        <v>764</v>
      </c>
      <c r="J20" s="157" t="s">
        <v>1184</v>
      </c>
      <c r="K20" s="157" t="s">
        <v>1440</v>
      </c>
      <c r="L20" s="157" t="s">
        <v>1441</v>
      </c>
      <c r="M20" s="157" t="s">
        <v>1442</v>
      </c>
      <c r="N20" s="158" t="s">
        <v>1616</v>
      </c>
      <c r="O20" s="147"/>
      <c r="P20" s="148" t="s">
        <v>1617</v>
      </c>
      <c r="Q20" s="124"/>
    </row>
    <row r="21" spans="1:17" ht="12.75">
      <c r="A21" s="149" t="s">
        <v>174</v>
      </c>
      <c r="B21" s="159"/>
      <c r="C21" s="160" t="s">
        <v>189</v>
      </c>
      <c r="D21" s="161" t="s">
        <v>497</v>
      </c>
      <c r="E21" s="162" t="s">
        <v>442</v>
      </c>
      <c r="F21" s="162" t="s">
        <v>426</v>
      </c>
      <c r="G21" s="162" t="s">
        <v>445</v>
      </c>
      <c r="H21" s="162" t="s">
        <v>442</v>
      </c>
      <c r="I21" s="162" t="s">
        <v>1182</v>
      </c>
      <c r="J21" s="162" t="s">
        <v>442</v>
      </c>
      <c r="K21" s="162" t="s">
        <v>442</v>
      </c>
      <c r="L21" s="162" t="s">
        <v>436</v>
      </c>
      <c r="M21" s="162" t="s">
        <v>431</v>
      </c>
      <c r="N21" s="163" t="s">
        <v>1330</v>
      </c>
      <c r="O21" s="164"/>
      <c r="P21" s="165" t="s">
        <v>1618</v>
      </c>
      <c r="Q21" s="124"/>
    </row>
    <row r="22" spans="1:17" ht="12.75">
      <c r="A22" s="153" t="s">
        <v>1443</v>
      </c>
      <c r="B22" s="154">
        <v>12</v>
      </c>
      <c r="C22" s="155" t="s">
        <v>446</v>
      </c>
      <c r="D22" s="156" t="s">
        <v>502</v>
      </c>
      <c r="E22" s="157" t="s">
        <v>503</v>
      </c>
      <c r="F22" s="157" t="s">
        <v>723</v>
      </c>
      <c r="G22" s="157" t="s">
        <v>724</v>
      </c>
      <c r="H22" s="157" t="s">
        <v>1185</v>
      </c>
      <c r="I22" s="157" t="s">
        <v>429</v>
      </c>
      <c r="J22" s="157" t="s">
        <v>1186</v>
      </c>
      <c r="K22" s="157" t="s">
        <v>1444</v>
      </c>
      <c r="L22" s="157" t="s">
        <v>1445</v>
      </c>
      <c r="M22" s="157" t="s">
        <v>1446</v>
      </c>
      <c r="N22" s="158" t="s">
        <v>1619</v>
      </c>
      <c r="O22" s="147"/>
      <c r="P22" s="148" t="s">
        <v>1620</v>
      </c>
      <c r="Q22" s="124"/>
    </row>
    <row r="23" spans="1:17" ht="12.75">
      <c r="A23" s="149" t="s">
        <v>177</v>
      </c>
      <c r="B23" s="159"/>
      <c r="C23" s="160" t="s">
        <v>247</v>
      </c>
      <c r="D23" s="161" t="s">
        <v>510</v>
      </c>
      <c r="E23" s="162" t="s">
        <v>505</v>
      </c>
      <c r="F23" s="162" t="s">
        <v>504</v>
      </c>
      <c r="G23" s="162" t="s">
        <v>504</v>
      </c>
      <c r="H23" s="162" t="s">
        <v>501</v>
      </c>
      <c r="I23" s="162" t="s">
        <v>505</v>
      </c>
      <c r="J23" s="162" t="s">
        <v>504</v>
      </c>
      <c r="K23" s="162" t="s">
        <v>505</v>
      </c>
      <c r="L23" s="162" t="s">
        <v>1189</v>
      </c>
      <c r="M23" s="162" t="s">
        <v>1218</v>
      </c>
      <c r="N23" s="163" t="s">
        <v>1621</v>
      </c>
      <c r="O23" s="164"/>
      <c r="P23" s="165" t="s">
        <v>1622</v>
      </c>
      <c r="Q23" s="124"/>
    </row>
    <row r="24" spans="1:17" ht="12.75">
      <c r="A24" s="153" t="s">
        <v>714</v>
      </c>
      <c r="B24" s="154">
        <v>21</v>
      </c>
      <c r="C24" s="155" t="s">
        <v>454</v>
      </c>
      <c r="D24" s="156" t="s">
        <v>525</v>
      </c>
      <c r="E24" s="157" t="s">
        <v>526</v>
      </c>
      <c r="F24" s="157" t="s">
        <v>763</v>
      </c>
      <c r="G24" s="157" t="s">
        <v>764</v>
      </c>
      <c r="H24" s="157" t="s">
        <v>1205</v>
      </c>
      <c r="I24" s="157" t="s">
        <v>1206</v>
      </c>
      <c r="J24" s="157" t="s">
        <v>1207</v>
      </c>
      <c r="K24" s="157" t="s">
        <v>1468</v>
      </c>
      <c r="L24" s="157" t="s">
        <v>1469</v>
      </c>
      <c r="M24" s="157" t="s">
        <v>1470</v>
      </c>
      <c r="N24" s="158" t="s">
        <v>1640</v>
      </c>
      <c r="O24" s="147"/>
      <c r="P24" s="148" t="s">
        <v>1641</v>
      </c>
      <c r="Q24" s="124"/>
    </row>
    <row r="25" spans="1:17" ht="12.75">
      <c r="A25" s="149" t="s">
        <v>177</v>
      </c>
      <c r="B25" s="159"/>
      <c r="C25" s="160" t="s">
        <v>260</v>
      </c>
      <c r="D25" s="161" t="s">
        <v>527</v>
      </c>
      <c r="E25" s="162" t="s">
        <v>618</v>
      </c>
      <c r="F25" s="162" t="s">
        <v>766</v>
      </c>
      <c r="G25" s="162" t="s">
        <v>766</v>
      </c>
      <c r="H25" s="162" t="s">
        <v>510</v>
      </c>
      <c r="I25" s="162" t="s">
        <v>510</v>
      </c>
      <c r="J25" s="162" t="s">
        <v>517</v>
      </c>
      <c r="K25" s="162" t="s">
        <v>766</v>
      </c>
      <c r="L25" s="162" t="s">
        <v>1208</v>
      </c>
      <c r="M25" s="162" t="s">
        <v>500</v>
      </c>
      <c r="N25" s="163" t="s">
        <v>795</v>
      </c>
      <c r="O25" s="164"/>
      <c r="P25" s="165" t="s">
        <v>1642</v>
      </c>
      <c r="Q25" s="124"/>
    </row>
    <row r="26" spans="1:17" ht="12.75">
      <c r="A26" s="153" t="s">
        <v>1472</v>
      </c>
      <c r="B26" s="154">
        <v>19</v>
      </c>
      <c r="C26" s="155" t="s">
        <v>452</v>
      </c>
      <c r="D26" s="156" t="s">
        <v>518</v>
      </c>
      <c r="E26" s="157" t="s">
        <v>519</v>
      </c>
      <c r="F26" s="157" t="s">
        <v>775</v>
      </c>
      <c r="G26" s="157" t="s">
        <v>776</v>
      </c>
      <c r="H26" s="157" t="s">
        <v>1214</v>
      </c>
      <c r="I26" s="157" t="s">
        <v>1215</v>
      </c>
      <c r="J26" s="157" t="s">
        <v>1216</v>
      </c>
      <c r="K26" s="157" t="s">
        <v>1473</v>
      </c>
      <c r="L26" s="157" t="s">
        <v>1474</v>
      </c>
      <c r="M26" s="157" t="s">
        <v>1475</v>
      </c>
      <c r="N26" s="158" t="s">
        <v>1371</v>
      </c>
      <c r="O26" s="147"/>
      <c r="P26" s="148" t="s">
        <v>1643</v>
      </c>
      <c r="Q26" s="124"/>
    </row>
    <row r="27" spans="1:17" ht="12.75">
      <c r="A27" s="149" t="s">
        <v>177</v>
      </c>
      <c r="B27" s="159"/>
      <c r="C27" s="160" t="s">
        <v>238</v>
      </c>
      <c r="D27" s="161" t="s">
        <v>523</v>
      </c>
      <c r="E27" s="162" t="s">
        <v>524</v>
      </c>
      <c r="F27" s="162" t="s">
        <v>528</v>
      </c>
      <c r="G27" s="162" t="s">
        <v>606</v>
      </c>
      <c r="H27" s="162" t="s">
        <v>1333</v>
      </c>
      <c r="I27" s="162" t="s">
        <v>524</v>
      </c>
      <c r="J27" s="162" t="s">
        <v>1218</v>
      </c>
      <c r="K27" s="162" t="s">
        <v>517</v>
      </c>
      <c r="L27" s="162" t="s">
        <v>1218</v>
      </c>
      <c r="M27" s="162" t="s">
        <v>1471</v>
      </c>
      <c r="N27" s="163" t="s">
        <v>520</v>
      </c>
      <c r="O27" s="164"/>
      <c r="P27" s="165" t="s">
        <v>1644</v>
      </c>
      <c r="Q27" s="124"/>
    </row>
    <row r="28" spans="1:17" ht="12.75">
      <c r="A28" s="153" t="s">
        <v>1453</v>
      </c>
      <c r="B28" s="154">
        <v>15</v>
      </c>
      <c r="C28" s="155" t="s">
        <v>448</v>
      </c>
      <c r="D28" s="156" t="s">
        <v>515</v>
      </c>
      <c r="E28" s="157" t="s">
        <v>516</v>
      </c>
      <c r="F28" s="157" t="s">
        <v>735</v>
      </c>
      <c r="G28" s="157" t="s">
        <v>735</v>
      </c>
      <c r="H28" s="157" t="s">
        <v>1209</v>
      </c>
      <c r="I28" s="157" t="s">
        <v>790</v>
      </c>
      <c r="J28" s="157" t="s">
        <v>1210</v>
      </c>
      <c r="K28" s="157" t="s">
        <v>1447</v>
      </c>
      <c r="L28" s="157" t="s">
        <v>1448</v>
      </c>
      <c r="M28" s="157" t="s">
        <v>1449</v>
      </c>
      <c r="N28" s="158" t="s">
        <v>1623</v>
      </c>
      <c r="O28" s="147"/>
      <c r="P28" s="148" t="s">
        <v>1624</v>
      </c>
      <c r="Q28" s="124"/>
    </row>
    <row r="29" spans="1:17" ht="12.75">
      <c r="A29" s="149" t="s">
        <v>175</v>
      </c>
      <c r="B29" s="159"/>
      <c r="C29" s="160" t="s">
        <v>247</v>
      </c>
      <c r="D29" s="161" t="s">
        <v>539</v>
      </c>
      <c r="E29" s="162" t="s">
        <v>601</v>
      </c>
      <c r="F29" s="162" t="s">
        <v>746</v>
      </c>
      <c r="G29" s="162" t="s">
        <v>540</v>
      </c>
      <c r="H29" s="162" t="s">
        <v>1211</v>
      </c>
      <c r="I29" s="162" t="s">
        <v>1213</v>
      </c>
      <c r="J29" s="162" t="s">
        <v>794</v>
      </c>
      <c r="K29" s="162" t="s">
        <v>601</v>
      </c>
      <c r="L29" s="162" t="s">
        <v>785</v>
      </c>
      <c r="M29" s="162" t="s">
        <v>527</v>
      </c>
      <c r="N29" s="163" t="s">
        <v>527</v>
      </c>
      <c r="O29" s="164"/>
      <c r="P29" s="165" t="s">
        <v>1625</v>
      </c>
      <c r="Q29" s="124"/>
    </row>
    <row r="30" spans="1:17" ht="12.75">
      <c r="A30" s="153" t="s">
        <v>1476</v>
      </c>
      <c r="B30" s="154">
        <v>25</v>
      </c>
      <c r="C30" s="155" t="s">
        <v>458</v>
      </c>
      <c r="D30" s="156" t="s">
        <v>562</v>
      </c>
      <c r="E30" s="157" t="s">
        <v>563</v>
      </c>
      <c r="F30" s="157" t="s">
        <v>783</v>
      </c>
      <c r="G30" s="157" t="s">
        <v>776</v>
      </c>
      <c r="H30" s="157" t="s">
        <v>1219</v>
      </c>
      <c r="I30" s="157" t="s">
        <v>621</v>
      </c>
      <c r="J30" s="157" t="s">
        <v>1220</v>
      </c>
      <c r="K30" s="157" t="s">
        <v>1477</v>
      </c>
      <c r="L30" s="157" t="s">
        <v>1478</v>
      </c>
      <c r="M30" s="157" t="s">
        <v>1479</v>
      </c>
      <c r="N30" s="158" t="s">
        <v>1645</v>
      </c>
      <c r="O30" s="147"/>
      <c r="P30" s="148" t="s">
        <v>1646</v>
      </c>
      <c r="Q30" s="124"/>
    </row>
    <row r="31" spans="1:17" ht="12.75">
      <c r="A31" s="149" t="s">
        <v>184</v>
      </c>
      <c r="B31" s="159"/>
      <c r="C31" s="160" t="s">
        <v>100</v>
      </c>
      <c r="D31" s="161" t="s">
        <v>574</v>
      </c>
      <c r="E31" s="162" t="s">
        <v>627</v>
      </c>
      <c r="F31" s="162" t="s">
        <v>610</v>
      </c>
      <c r="G31" s="162" t="s">
        <v>785</v>
      </c>
      <c r="H31" s="162" t="s">
        <v>760</v>
      </c>
      <c r="I31" s="162" t="s">
        <v>675</v>
      </c>
      <c r="J31" s="162" t="s">
        <v>1213</v>
      </c>
      <c r="K31" s="162" t="s">
        <v>794</v>
      </c>
      <c r="L31" s="162" t="s">
        <v>534</v>
      </c>
      <c r="M31" s="162" t="s">
        <v>1211</v>
      </c>
      <c r="N31" s="163" t="s">
        <v>749</v>
      </c>
      <c r="O31" s="164"/>
      <c r="P31" s="165" t="s">
        <v>1647</v>
      </c>
      <c r="Q31" s="124"/>
    </row>
    <row r="32" spans="1:17" ht="12.75">
      <c r="A32" s="153" t="s">
        <v>1480</v>
      </c>
      <c r="B32" s="154">
        <v>40</v>
      </c>
      <c r="C32" s="155" t="s">
        <v>472</v>
      </c>
      <c r="D32" s="156" t="s">
        <v>558</v>
      </c>
      <c r="E32" s="157" t="s">
        <v>559</v>
      </c>
      <c r="F32" s="157" t="s">
        <v>823</v>
      </c>
      <c r="G32" s="157" t="s">
        <v>824</v>
      </c>
      <c r="H32" s="157" t="s">
        <v>1260</v>
      </c>
      <c r="I32" s="157" t="s">
        <v>624</v>
      </c>
      <c r="J32" s="157" t="s">
        <v>1261</v>
      </c>
      <c r="K32" s="157" t="s">
        <v>1481</v>
      </c>
      <c r="L32" s="157" t="s">
        <v>1482</v>
      </c>
      <c r="M32" s="157" t="s">
        <v>1483</v>
      </c>
      <c r="N32" s="158" t="s">
        <v>1648</v>
      </c>
      <c r="O32" s="147"/>
      <c r="P32" s="148" t="s">
        <v>1649</v>
      </c>
      <c r="Q32" s="124"/>
    </row>
    <row r="33" spans="1:17" ht="12.75">
      <c r="A33" s="149" t="s">
        <v>174</v>
      </c>
      <c r="B33" s="159"/>
      <c r="C33" s="160" t="s">
        <v>189</v>
      </c>
      <c r="D33" s="161" t="s">
        <v>615</v>
      </c>
      <c r="E33" s="162" t="s">
        <v>616</v>
      </c>
      <c r="F33" s="162" t="s">
        <v>922</v>
      </c>
      <c r="G33" s="162" t="s">
        <v>941</v>
      </c>
      <c r="H33" s="162" t="s">
        <v>1262</v>
      </c>
      <c r="I33" s="162" t="s">
        <v>1334</v>
      </c>
      <c r="J33" s="162" t="s">
        <v>1263</v>
      </c>
      <c r="K33" s="162" t="s">
        <v>1256</v>
      </c>
      <c r="L33" s="162" t="s">
        <v>1204</v>
      </c>
      <c r="M33" s="162" t="s">
        <v>1485</v>
      </c>
      <c r="N33" s="163" t="s">
        <v>1484</v>
      </c>
      <c r="O33" s="164"/>
      <c r="P33" s="165" t="s">
        <v>1650</v>
      </c>
      <c r="Q33" s="124"/>
    </row>
    <row r="34" spans="1:17" ht="12.75">
      <c r="A34" s="153" t="s">
        <v>1486</v>
      </c>
      <c r="B34" s="154">
        <v>20</v>
      </c>
      <c r="C34" s="155" t="s">
        <v>453</v>
      </c>
      <c r="D34" s="156" t="s">
        <v>529</v>
      </c>
      <c r="E34" s="157" t="s">
        <v>530</v>
      </c>
      <c r="F34" s="157" t="s">
        <v>409</v>
      </c>
      <c r="G34" s="157" t="s">
        <v>753</v>
      </c>
      <c r="H34" s="157" t="s">
        <v>1196</v>
      </c>
      <c r="I34" s="157" t="s">
        <v>1197</v>
      </c>
      <c r="J34" s="157" t="s">
        <v>1198</v>
      </c>
      <c r="K34" s="157" t="s">
        <v>1450</v>
      </c>
      <c r="L34" s="157" t="s">
        <v>1451</v>
      </c>
      <c r="M34" s="157" t="s">
        <v>1452</v>
      </c>
      <c r="N34" s="158" t="s">
        <v>1626</v>
      </c>
      <c r="O34" s="147"/>
      <c r="P34" s="148" t="s">
        <v>1627</v>
      </c>
      <c r="Q34" s="124"/>
    </row>
    <row r="35" spans="1:17" ht="12.75">
      <c r="A35" s="149" t="s">
        <v>174</v>
      </c>
      <c r="B35" s="159"/>
      <c r="C35" s="160" t="s">
        <v>188</v>
      </c>
      <c r="D35" s="161" t="s">
        <v>619</v>
      </c>
      <c r="E35" s="162" t="s">
        <v>620</v>
      </c>
      <c r="F35" s="162" t="s">
        <v>421</v>
      </c>
      <c r="G35" s="162" t="s">
        <v>421</v>
      </c>
      <c r="H35" s="162" t="s">
        <v>506</v>
      </c>
      <c r="I35" s="162" t="s">
        <v>1331</v>
      </c>
      <c r="J35" s="162" t="s">
        <v>1200</v>
      </c>
      <c r="K35" s="162" t="s">
        <v>1549</v>
      </c>
      <c r="L35" s="162" t="s">
        <v>1199</v>
      </c>
      <c r="M35" s="162" t="s">
        <v>1515</v>
      </c>
      <c r="N35" s="163" t="s">
        <v>1182</v>
      </c>
      <c r="O35" s="164"/>
      <c r="P35" s="165" t="s">
        <v>1628</v>
      </c>
      <c r="Q35" s="124"/>
    </row>
    <row r="36" spans="1:17" ht="12.75">
      <c r="A36" s="153" t="s">
        <v>1651</v>
      </c>
      <c r="B36" s="154">
        <v>39</v>
      </c>
      <c r="C36" s="155" t="s">
        <v>471</v>
      </c>
      <c r="D36" s="156" t="s">
        <v>547</v>
      </c>
      <c r="E36" s="157" t="s">
        <v>548</v>
      </c>
      <c r="F36" s="157" t="s">
        <v>812</v>
      </c>
      <c r="G36" s="157" t="s">
        <v>813</v>
      </c>
      <c r="H36" s="157" t="s">
        <v>1234</v>
      </c>
      <c r="I36" s="157" t="s">
        <v>728</v>
      </c>
      <c r="J36" s="157" t="s">
        <v>1235</v>
      </c>
      <c r="K36" s="157" t="s">
        <v>1487</v>
      </c>
      <c r="L36" s="157" t="s">
        <v>1439</v>
      </c>
      <c r="M36" s="157" t="s">
        <v>1488</v>
      </c>
      <c r="N36" s="158" t="s">
        <v>1652</v>
      </c>
      <c r="O36" s="147"/>
      <c r="P36" s="148" t="s">
        <v>1653</v>
      </c>
      <c r="Q36" s="124"/>
    </row>
    <row r="37" spans="1:17" ht="12.75">
      <c r="A37" s="149" t="s">
        <v>174</v>
      </c>
      <c r="B37" s="159"/>
      <c r="C37" s="160" t="s">
        <v>189</v>
      </c>
      <c r="D37" s="161" t="s">
        <v>607</v>
      </c>
      <c r="E37" s="162" t="s">
        <v>531</v>
      </c>
      <c r="F37" s="162" t="s">
        <v>921</v>
      </c>
      <c r="G37" s="162" t="s">
        <v>936</v>
      </c>
      <c r="H37" s="162" t="s">
        <v>1335</v>
      </c>
      <c r="I37" s="162" t="s">
        <v>1336</v>
      </c>
      <c r="J37" s="162" t="s">
        <v>1264</v>
      </c>
      <c r="K37" s="162" t="s">
        <v>1548</v>
      </c>
      <c r="L37" s="162" t="s">
        <v>1263</v>
      </c>
      <c r="M37" s="162" t="s">
        <v>1514</v>
      </c>
      <c r="N37" s="163" t="s">
        <v>1489</v>
      </c>
      <c r="O37" s="164"/>
      <c r="P37" s="165" t="s">
        <v>1654</v>
      </c>
      <c r="Q37" s="124"/>
    </row>
    <row r="38" spans="1:17" ht="12.75">
      <c r="A38" s="153" t="s">
        <v>1655</v>
      </c>
      <c r="B38" s="154">
        <v>16</v>
      </c>
      <c r="C38" s="155" t="s">
        <v>449</v>
      </c>
      <c r="D38" s="156" t="s">
        <v>507</v>
      </c>
      <c r="E38" s="157" t="s">
        <v>508</v>
      </c>
      <c r="F38" s="157" t="s">
        <v>731</v>
      </c>
      <c r="G38" s="157" t="s">
        <v>732</v>
      </c>
      <c r="H38" s="157" t="s">
        <v>1194</v>
      </c>
      <c r="I38" s="157" t="s">
        <v>706</v>
      </c>
      <c r="J38" s="157" t="s">
        <v>1195</v>
      </c>
      <c r="K38" s="157" t="s">
        <v>1454</v>
      </c>
      <c r="L38" s="157" t="s">
        <v>1455</v>
      </c>
      <c r="M38" s="157" t="s">
        <v>1456</v>
      </c>
      <c r="N38" s="158" t="s">
        <v>1629</v>
      </c>
      <c r="O38" s="147"/>
      <c r="P38" s="148" t="s">
        <v>1630</v>
      </c>
      <c r="Q38" s="124"/>
    </row>
    <row r="39" spans="1:17" ht="12.75">
      <c r="A39" s="149" t="s">
        <v>177</v>
      </c>
      <c r="B39" s="159"/>
      <c r="C39" s="160" t="s">
        <v>247</v>
      </c>
      <c r="D39" s="161" t="s">
        <v>504</v>
      </c>
      <c r="E39" s="162" t="s">
        <v>509</v>
      </c>
      <c r="F39" s="162" t="s">
        <v>517</v>
      </c>
      <c r="G39" s="162" t="s">
        <v>517</v>
      </c>
      <c r="H39" s="162" t="s">
        <v>505</v>
      </c>
      <c r="I39" s="162" t="s">
        <v>501</v>
      </c>
      <c r="J39" s="162" t="s">
        <v>766</v>
      </c>
      <c r="K39" s="162" t="s">
        <v>1325</v>
      </c>
      <c r="L39" s="162" t="s">
        <v>1187</v>
      </c>
      <c r="M39" s="162" t="s">
        <v>1374</v>
      </c>
      <c r="N39" s="163" t="s">
        <v>501</v>
      </c>
      <c r="O39" s="164"/>
      <c r="P39" s="165" t="s">
        <v>1631</v>
      </c>
      <c r="Q39" s="124"/>
    </row>
    <row r="40" spans="1:17" ht="12.75">
      <c r="A40" s="153" t="s">
        <v>1255</v>
      </c>
      <c r="B40" s="154">
        <v>33</v>
      </c>
      <c r="C40" s="155" t="s">
        <v>465</v>
      </c>
      <c r="D40" s="156" t="s">
        <v>556</v>
      </c>
      <c r="E40" s="157" t="s">
        <v>544</v>
      </c>
      <c r="F40" s="157" t="s">
        <v>519</v>
      </c>
      <c r="G40" s="157" t="s">
        <v>526</v>
      </c>
      <c r="H40" s="157" t="s">
        <v>1231</v>
      </c>
      <c r="I40" s="157" t="s">
        <v>1232</v>
      </c>
      <c r="J40" s="157" t="s">
        <v>1233</v>
      </c>
      <c r="K40" s="157" t="s">
        <v>1490</v>
      </c>
      <c r="L40" s="157" t="s">
        <v>1491</v>
      </c>
      <c r="M40" s="157" t="s">
        <v>1492</v>
      </c>
      <c r="N40" s="158" t="s">
        <v>1656</v>
      </c>
      <c r="O40" s="147"/>
      <c r="P40" s="148" t="s">
        <v>1657</v>
      </c>
      <c r="Q40" s="124"/>
    </row>
    <row r="41" spans="1:17" ht="12.75">
      <c r="A41" s="149" t="s">
        <v>176</v>
      </c>
      <c r="B41" s="159"/>
      <c r="C41" s="160" t="s">
        <v>226</v>
      </c>
      <c r="D41" s="161" t="s">
        <v>613</v>
      </c>
      <c r="E41" s="162" t="s">
        <v>614</v>
      </c>
      <c r="F41" s="162" t="s">
        <v>551</v>
      </c>
      <c r="G41" s="162" t="s">
        <v>919</v>
      </c>
      <c r="H41" s="162" t="s">
        <v>798</v>
      </c>
      <c r="I41" s="162" t="s">
        <v>557</v>
      </c>
      <c r="J41" s="162" t="s">
        <v>613</v>
      </c>
      <c r="K41" s="162" t="s">
        <v>614</v>
      </c>
      <c r="L41" s="162" t="s">
        <v>609</v>
      </c>
      <c r="M41" s="162" t="s">
        <v>750</v>
      </c>
      <c r="N41" s="163" t="s">
        <v>609</v>
      </c>
      <c r="O41" s="164"/>
      <c r="P41" s="165" t="s">
        <v>1658</v>
      </c>
      <c r="Q41" s="124"/>
    </row>
    <row r="42" spans="1:17" ht="12.75">
      <c r="A42" s="153" t="s">
        <v>756</v>
      </c>
      <c r="B42" s="154">
        <v>57</v>
      </c>
      <c r="C42" s="155" t="s">
        <v>488</v>
      </c>
      <c r="D42" s="156" t="s">
        <v>624</v>
      </c>
      <c r="E42" s="157" t="s">
        <v>625</v>
      </c>
      <c r="F42" s="157" t="s">
        <v>628</v>
      </c>
      <c r="G42" s="157" t="s">
        <v>573</v>
      </c>
      <c r="H42" s="157" t="s">
        <v>1270</v>
      </c>
      <c r="I42" s="157" t="s">
        <v>1271</v>
      </c>
      <c r="J42" s="157" t="s">
        <v>1272</v>
      </c>
      <c r="K42" s="157" t="s">
        <v>1494</v>
      </c>
      <c r="L42" s="157" t="s">
        <v>1495</v>
      </c>
      <c r="M42" s="157" t="s">
        <v>1496</v>
      </c>
      <c r="N42" s="158" t="s">
        <v>1659</v>
      </c>
      <c r="O42" s="147" t="s">
        <v>1229</v>
      </c>
      <c r="P42" s="148" t="s">
        <v>1660</v>
      </c>
      <c r="Q42" s="124"/>
    </row>
    <row r="43" spans="1:17" ht="12.75">
      <c r="A43" s="149" t="s">
        <v>184</v>
      </c>
      <c r="B43" s="159"/>
      <c r="C43" s="160" t="s">
        <v>98</v>
      </c>
      <c r="D43" s="161" t="s">
        <v>582</v>
      </c>
      <c r="E43" s="162" t="s">
        <v>611</v>
      </c>
      <c r="F43" s="162" t="s">
        <v>923</v>
      </c>
      <c r="G43" s="162" t="s">
        <v>938</v>
      </c>
      <c r="H43" s="162" t="s">
        <v>810</v>
      </c>
      <c r="I43" s="162" t="s">
        <v>634</v>
      </c>
      <c r="J43" s="162" t="s">
        <v>923</v>
      </c>
      <c r="K43" s="162" t="s">
        <v>1550</v>
      </c>
      <c r="L43" s="162" t="s">
        <v>1551</v>
      </c>
      <c r="M43" s="162" t="s">
        <v>1504</v>
      </c>
      <c r="N43" s="163" t="s">
        <v>1661</v>
      </c>
      <c r="O43" s="164"/>
      <c r="P43" s="165" t="s">
        <v>1662</v>
      </c>
      <c r="Q43" s="124"/>
    </row>
    <row r="44" spans="1:17" ht="12.75">
      <c r="A44" s="153" t="s">
        <v>762</v>
      </c>
      <c r="B44" s="154">
        <v>36</v>
      </c>
      <c r="C44" s="155" t="s">
        <v>468</v>
      </c>
      <c r="D44" s="156" t="s">
        <v>572</v>
      </c>
      <c r="E44" s="157" t="s">
        <v>573</v>
      </c>
      <c r="F44" s="157" t="s">
        <v>816</v>
      </c>
      <c r="G44" s="157" t="s">
        <v>817</v>
      </c>
      <c r="H44" s="157" t="s">
        <v>1277</v>
      </c>
      <c r="I44" s="157" t="s">
        <v>1278</v>
      </c>
      <c r="J44" s="157" t="s">
        <v>1279</v>
      </c>
      <c r="K44" s="157" t="s">
        <v>1501</v>
      </c>
      <c r="L44" s="157" t="s">
        <v>1502</v>
      </c>
      <c r="M44" s="157" t="s">
        <v>1503</v>
      </c>
      <c r="N44" s="158" t="s">
        <v>1434</v>
      </c>
      <c r="O44" s="147"/>
      <c r="P44" s="148" t="s">
        <v>1663</v>
      </c>
      <c r="Q44" s="124"/>
    </row>
    <row r="45" spans="1:17" ht="12.75">
      <c r="A45" s="149" t="s">
        <v>184</v>
      </c>
      <c r="B45" s="159"/>
      <c r="C45" s="160" t="s">
        <v>251</v>
      </c>
      <c r="D45" s="161" t="s">
        <v>635</v>
      </c>
      <c r="E45" s="162" t="s">
        <v>636</v>
      </c>
      <c r="F45" s="162" t="s">
        <v>819</v>
      </c>
      <c r="G45" s="162" t="s">
        <v>849</v>
      </c>
      <c r="H45" s="162" t="s">
        <v>950</v>
      </c>
      <c r="I45" s="162" t="s">
        <v>1339</v>
      </c>
      <c r="J45" s="162" t="s">
        <v>811</v>
      </c>
      <c r="K45" s="162" t="s">
        <v>795</v>
      </c>
      <c r="L45" s="162" t="s">
        <v>1333</v>
      </c>
      <c r="M45" s="162" t="s">
        <v>1223</v>
      </c>
      <c r="N45" s="163" t="s">
        <v>602</v>
      </c>
      <c r="O45" s="164"/>
      <c r="P45" s="165" t="s">
        <v>1664</v>
      </c>
      <c r="Q45" s="124"/>
    </row>
    <row r="46" spans="1:17" ht="12.75">
      <c r="A46" s="153" t="s">
        <v>1500</v>
      </c>
      <c r="B46" s="154">
        <v>42</v>
      </c>
      <c r="C46" s="155" t="s">
        <v>474</v>
      </c>
      <c r="D46" s="156" t="s">
        <v>583</v>
      </c>
      <c r="E46" s="157" t="s">
        <v>584</v>
      </c>
      <c r="F46" s="157" t="s">
        <v>803</v>
      </c>
      <c r="G46" s="157" t="s">
        <v>802</v>
      </c>
      <c r="H46" s="157" t="s">
        <v>1273</v>
      </c>
      <c r="I46" s="157" t="s">
        <v>1274</v>
      </c>
      <c r="J46" s="157" t="s">
        <v>1275</v>
      </c>
      <c r="K46" s="157" t="s">
        <v>1497</v>
      </c>
      <c r="L46" s="157" t="s">
        <v>1498</v>
      </c>
      <c r="M46" s="157" t="s">
        <v>1499</v>
      </c>
      <c r="N46" s="158" t="s">
        <v>1295</v>
      </c>
      <c r="O46" s="147"/>
      <c r="P46" s="148" t="s">
        <v>1665</v>
      </c>
      <c r="Q46" s="124"/>
    </row>
    <row r="47" spans="1:17" ht="12.75">
      <c r="A47" s="149" t="s">
        <v>175</v>
      </c>
      <c r="B47" s="159"/>
      <c r="C47" s="160" t="s">
        <v>236</v>
      </c>
      <c r="D47" s="161" t="s">
        <v>641</v>
      </c>
      <c r="E47" s="162" t="s">
        <v>594</v>
      </c>
      <c r="F47" s="162" t="s">
        <v>574</v>
      </c>
      <c r="G47" s="162" t="s">
        <v>829</v>
      </c>
      <c r="H47" s="162" t="s">
        <v>1338</v>
      </c>
      <c r="I47" s="162" t="s">
        <v>820</v>
      </c>
      <c r="J47" s="162" t="s">
        <v>1276</v>
      </c>
      <c r="K47" s="162" t="s">
        <v>938</v>
      </c>
      <c r="L47" s="162" t="s">
        <v>811</v>
      </c>
      <c r="M47" s="162" t="s">
        <v>520</v>
      </c>
      <c r="N47" s="163" t="s">
        <v>1276</v>
      </c>
      <c r="O47" s="164"/>
      <c r="P47" s="165" t="s">
        <v>1666</v>
      </c>
      <c r="Q47" s="124"/>
    </row>
    <row r="48" spans="1:17" ht="12.75">
      <c r="A48" s="153" t="s">
        <v>1517</v>
      </c>
      <c r="B48" s="154">
        <v>37</v>
      </c>
      <c r="C48" s="155" t="s">
        <v>469</v>
      </c>
      <c r="D48" s="156" t="s">
        <v>568</v>
      </c>
      <c r="E48" s="157" t="s">
        <v>571</v>
      </c>
      <c r="F48" s="157" t="s">
        <v>856</v>
      </c>
      <c r="G48" s="157" t="s">
        <v>857</v>
      </c>
      <c r="H48" s="157" t="s">
        <v>1280</v>
      </c>
      <c r="I48" s="157" t="s">
        <v>1278</v>
      </c>
      <c r="J48" s="157" t="s">
        <v>1281</v>
      </c>
      <c r="K48" s="157" t="s">
        <v>1518</v>
      </c>
      <c r="L48" s="157" t="s">
        <v>1519</v>
      </c>
      <c r="M48" s="157" t="s">
        <v>1520</v>
      </c>
      <c r="N48" s="158" t="s">
        <v>1667</v>
      </c>
      <c r="O48" s="147"/>
      <c r="P48" s="148" t="s">
        <v>1668</v>
      </c>
      <c r="Q48" s="124"/>
    </row>
    <row r="49" spans="1:17" ht="12.75">
      <c r="A49" s="149" t="s">
        <v>184</v>
      </c>
      <c r="B49" s="159"/>
      <c r="C49" s="160" t="s">
        <v>100</v>
      </c>
      <c r="D49" s="161" t="s">
        <v>588</v>
      </c>
      <c r="E49" s="162" t="s">
        <v>634</v>
      </c>
      <c r="F49" s="162" t="s">
        <v>952</v>
      </c>
      <c r="G49" s="162" t="s">
        <v>665</v>
      </c>
      <c r="H49" s="162" t="s">
        <v>555</v>
      </c>
      <c r="I49" s="162" t="s">
        <v>1339</v>
      </c>
      <c r="J49" s="162" t="s">
        <v>1282</v>
      </c>
      <c r="K49" s="162" t="s">
        <v>1552</v>
      </c>
      <c r="L49" s="162" t="s">
        <v>1258</v>
      </c>
      <c r="M49" s="162" t="s">
        <v>601</v>
      </c>
      <c r="N49" s="163" t="s">
        <v>528</v>
      </c>
      <c r="O49" s="164"/>
      <c r="P49" s="165" t="s">
        <v>1669</v>
      </c>
      <c r="Q49" s="124"/>
    </row>
    <row r="50" spans="1:17" ht="12.75">
      <c r="A50" s="153" t="s">
        <v>1521</v>
      </c>
      <c r="B50" s="154">
        <v>17</v>
      </c>
      <c r="C50" s="155" t="s">
        <v>450</v>
      </c>
      <c r="D50" s="156" t="s">
        <v>511</v>
      </c>
      <c r="E50" s="157" t="s">
        <v>512</v>
      </c>
      <c r="F50" s="157" t="s">
        <v>429</v>
      </c>
      <c r="G50" s="157" t="s">
        <v>715</v>
      </c>
      <c r="H50" s="157" t="s">
        <v>1201</v>
      </c>
      <c r="I50" s="157" t="s">
        <v>1202</v>
      </c>
      <c r="J50" s="157" t="s">
        <v>1203</v>
      </c>
      <c r="K50" s="157" t="s">
        <v>1457</v>
      </c>
      <c r="L50" s="157" t="s">
        <v>1458</v>
      </c>
      <c r="M50" s="157" t="s">
        <v>1459</v>
      </c>
      <c r="N50" s="158" t="s">
        <v>1632</v>
      </c>
      <c r="O50" s="147" t="s">
        <v>1633</v>
      </c>
      <c r="P50" s="148" t="s">
        <v>1634</v>
      </c>
      <c r="Q50" s="124"/>
    </row>
    <row r="51" spans="1:17" ht="12.75">
      <c r="A51" s="149" t="s">
        <v>174</v>
      </c>
      <c r="B51" s="159"/>
      <c r="C51" s="160" t="s">
        <v>189</v>
      </c>
      <c r="D51" s="161" t="s">
        <v>513</v>
      </c>
      <c r="E51" s="162" t="s">
        <v>506</v>
      </c>
      <c r="F51" s="162" t="s">
        <v>741</v>
      </c>
      <c r="G51" s="162" t="s">
        <v>742</v>
      </c>
      <c r="H51" s="162" t="s">
        <v>1204</v>
      </c>
      <c r="I51" s="162" t="s">
        <v>1332</v>
      </c>
      <c r="J51" s="162" t="s">
        <v>742</v>
      </c>
      <c r="K51" s="162" t="s">
        <v>1200</v>
      </c>
      <c r="L51" s="162" t="s">
        <v>1249</v>
      </c>
      <c r="M51" s="162" t="s">
        <v>921</v>
      </c>
      <c r="N51" s="163" t="s">
        <v>497</v>
      </c>
      <c r="O51" s="164"/>
      <c r="P51" s="165" t="s">
        <v>1635</v>
      </c>
      <c r="Q51" s="124"/>
    </row>
    <row r="52" spans="1:17" ht="12.75">
      <c r="A52" s="153" t="s">
        <v>1522</v>
      </c>
      <c r="B52" s="154">
        <v>43</v>
      </c>
      <c r="C52" s="155" t="s">
        <v>475</v>
      </c>
      <c r="D52" s="156" t="s">
        <v>586</v>
      </c>
      <c r="E52" s="157" t="s">
        <v>587</v>
      </c>
      <c r="F52" s="157" t="s">
        <v>845</v>
      </c>
      <c r="G52" s="157" t="s">
        <v>846</v>
      </c>
      <c r="H52" s="157" t="s">
        <v>1289</v>
      </c>
      <c r="I52" s="157" t="s">
        <v>1290</v>
      </c>
      <c r="J52" s="157" t="s">
        <v>1291</v>
      </c>
      <c r="K52" s="157" t="s">
        <v>1505</v>
      </c>
      <c r="L52" s="157" t="s">
        <v>1506</v>
      </c>
      <c r="M52" s="157" t="s">
        <v>1507</v>
      </c>
      <c r="N52" s="158" t="s">
        <v>1670</v>
      </c>
      <c r="O52" s="147"/>
      <c r="P52" s="148" t="s">
        <v>1671</v>
      </c>
      <c r="Q52" s="124"/>
    </row>
    <row r="53" spans="1:17" ht="12.75">
      <c r="A53" s="149" t="s">
        <v>184</v>
      </c>
      <c r="B53" s="159"/>
      <c r="C53" s="160" t="s">
        <v>100</v>
      </c>
      <c r="D53" s="161" t="s">
        <v>848</v>
      </c>
      <c r="E53" s="162" t="s">
        <v>642</v>
      </c>
      <c r="F53" s="162" t="s">
        <v>925</v>
      </c>
      <c r="G53" s="162" t="s">
        <v>950</v>
      </c>
      <c r="H53" s="162" t="s">
        <v>1342</v>
      </c>
      <c r="I53" s="162" t="s">
        <v>1343</v>
      </c>
      <c r="J53" s="162" t="s">
        <v>950</v>
      </c>
      <c r="K53" s="162" t="s">
        <v>1493</v>
      </c>
      <c r="L53" s="162" t="s">
        <v>1553</v>
      </c>
      <c r="M53" s="162" t="s">
        <v>1516</v>
      </c>
      <c r="N53" s="163" t="s">
        <v>601</v>
      </c>
      <c r="O53" s="164"/>
      <c r="P53" s="165" t="s">
        <v>1672</v>
      </c>
      <c r="Q53" s="124"/>
    </row>
    <row r="54" spans="1:17" ht="12.75">
      <c r="A54" s="153" t="s">
        <v>608</v>
      </c>
      <c r="B54" s="154">
        <v>35</v>
      </c>
      <c r="C54" s="155" t="s">
        <v>467</v>
      </c>
      <c r="D54" s="156" t="s">
        <v>566</v>
      </c>
      <c r="E54" s="157" t="s">
        <v>567</v>
      </c>
      <c r="F54" s="157" t="s">
        <v>571</v>
      </c>
      <c r="G54" s="157" t="s">
        <v>841</v>
      </c>
      <c r="H54" s="157" t="s">
        <v>1298</v>
      </c>
      <c r="I54" s="157" t="s">
        <v>961</v>
      </c>
      <c r="J54" s="157" t="s">
        <v>1299</v>
      </c>
      <c r="K54" s="157" t="s">
        <v>1508</v>
      </c>
      <c r="L54" s="157" t="s">
        <v>1509</v>
      </c>
      <c r="M54" s="157" t="s">
        <v>1510</v>
      </c>
      <c r="N54" s="158" t="s">
        <v>1673</v>
      </c>
      <c r="O54" s="147"/>
      <c r="P54" s="148" t="s">
        <v>1674</v>
      </c>
      <c r="Q54" s="124"/>
    </row>
    <row r="55" spans="1:17" ht="12.75">
      <c r="A55" s="149" t="s">
        <v>162</v>
      </c>
      <c r="B55" s="159"/>
      <c r="C55" s="160" t="s">
        <v>250</v>
      </c>
      <c r="D55" s="161" t="s">
        <v>578</v>
      </c>
      <c r="E55" s="162" t="s">
        <v>582</v>
      </c>
      <c r="F55" s="162" t="s">
        <v>820</v>
      </c>
      <c r="G55" s="162" t="s">
        <v>948</v>
      </c>
      <c r="H55" s="162" t="s">
        <v>1350</v>
      </c>
      <c r="I55" s="162" t="s">
        <v>1351</v>
      </c>
      <c r="J55" s="162" t="s">
        <v>1301</v>
      </c>
      <c r="K55" s="162" t="s">
        <v>561</v>
      </c>
      <c r="L55" s="162" t="s">
        <v>1268</v>
      </c>
      <c r="M55" s="162" t="s">
        <v>798</v>
      </c>
      <c r="N55" s="163" t="s">
        <v>551</v>
      </c>
      <c r="O55" s="164"/>
      <c r="P55" s="165" t="s">
        <v>1675</v>
      </c>
      <c r="Q55" s="124"/>
    </row>
    <row r="56" spans="1:17" ht="12.75">
      <c r="A56" s="153" t="s">
        <v>1239</v>
      </c>
      <c r="B56" s="154">
        <v>52</v>
      </c>
      <c r="C56" s="155" t="s">
        <v>483</v>
      </c>
      <c r="D56" s="156" t="s">
        <v>646</v>
      </c>
      <c r="E56" s="157" t="s">
        <v>647</v>
      </c>
      <c r="F56" s="157" t="s">
        <v>866</v>
      </c>
      <c r="G56" s="157" t="s">
        <v>852</v>
      </c>
      <c r="H56" s="157" t="s">
        <v>1292</v>
      </c>
      <c r="I56" s="157" t="s">
        <v>1293</v>
      </c>
      <c r="J56" s="157" t="s">
        <v>1294</v>
      </c>
      <c r="K56" s="157" t="s">
        <v>1523</v>
      </c>
      <c r="L56" s="157" t="s">
        <v>1524</v>
      </c>
      <c r="M56" s="157" t="s">
        <v>1525</v>
      </c>
      <c r="N56" s="158" t="s">
        <v>1676</v>
      </c>
      <c r="O56" s="147"/>
      <c r="P56" s="148" t="s">
        <v>1677</v>
      </c>
      <c r="Q56" s="124"/>
    </row>
    <row r="57" spans="1:17" ht="12.75">
      <c r="A57" s="149" t="s">
        <v>164</v>
      </c>
      <c r="B57" s="159"/>
      <c r="C57" s="160" t="s">
        <v>241</v>
      </c>
      <c r="D57" s="161" t="s">
        <v>648</v>
      </c>
      <c r="E57" s="162" t="s">
        <v>648</v>
      </c>
      <c r="F57" s="162" t="s">
        <v>959</v>
      </c>
      <c r="G57" s="162" t="s">
        <v>854</v>
      </c>
      <c r="H57" s="162" t="s">
        <v>640</v>
      </c>
      <c r="I57" s="162" t="s">
        <v>591</v>
      </c>
      <c r="J57" s="162" t="s">
        <v>1344</v>
      </c>
      <c r="K57" s="162" t="s">
        <v>1547</v>
      </c>
      <c r="L57" s="162" t="s">
        <v>1300</v>
      </c>
      <c r="M57" s="162" t="s">
        <v>550</v>
      </c>
      <c r="N57" s="163" t="s">
        <v>614</v>
      </c>
      <c r="O57" s="164"/>
      <c r="P57" s="165" t="s">
        <v>1678</v>
      </c>
      <c r="Q57" s="124"/>
    </row>
    <row r="58" spans="1:17" ht="12.75">
      <c r="A58" s="153" t="s">
        <v>1269</v>
      </c>
      <c r="B58" s="154">
        <v>60</v>
      </c>
      <c r="C58" s="155" t="s">
        <v>491</v>
      </c>
      <c r="D58" s="156" t="s">
        <v>663</v>
      </c>
      <c r="E58" s="157" t="s">
        <v>664</v>
      </c>
      <c r="F58" s="157" t="s">
        <v>960</v>
      </c>
      <c r="G58" s="157" t="s">
        <v>961</v>
      </c>
      <c r="H58" s="157" t="s">
        <v>1302</v>
      </c>
      <c r="I58" s="157" t="s">
        <v>1303</v>
      </c>
      <c r="J58" s="157" t="s">
        <v>1304</v>
      </c>
      <c r="K58" s="157" t="s">
        <v>1529</v>
      </c>
      <c r="L58" s="157" t="s">
        <v>1530</v>
      </c>
      <c r="M58" s="157" t="s">
        <v>1531</v>
      </c>
      <c r="N58" s="158" t="s">
        <v>1679</v>
      </c>
      <c r="O58" s="147"/>
      <c r="P58" s="148" t="s">
        <v>1680</v>
      </c>
      <c r="Q58" s="124"/>
    </row>
    <row r="59" spans="1:17" ht="12.75">
      <c r="A59" s="149" t="s">
        <v>164</v>
      </c>
      <c r="B59" s="159"/>
      <c r="C59" s="160" t="s">
        <v>235</v>
      </c>
      <c r="D59" s="161" t="s">
        <v>877</v>
      </c>
      <c r="E59" s="162" t="s">
        <v>666</v>
      </c>
      <c r="F59" s="162" t="s">
        <v>638</v>
      </c>
      <c r="G59" s="162" t="s">
        <v>578</v>
      </c>
      <c r="H59" s="162" t="s">
        <v>1353</v>
      </c>
      <c r="I59" s="162" t="s">
        <v>1354</v>
      </c>
      <c r="J59" s="162" t="s">
        <v>1355</v>
      </c>
      <c r="K59" s="162" t="s">
        <v>1351</v>
      </c>
      <c r="L59" s="162" t="s">
        <v>1259</v>
      </c>
      <c r="M59" s="162" t="s">
        <v>1257</v>
      </c>
      <c r="N59" s="163" t="s">
        <v>675</v>
      </c>
      <c r="O59" s="164"/>
      <c r="P59" s="165" t="s">
        <v>1681</v>
      </c>
      <c r="Q59" s="124"/>
    </row>
    <row r="60" spans="1:17" ht="12.75">
      <c r="A60" s="153" t="s">
        <v>612</v>
      </c>
      <c r="B60" s="154">
        <v>61</v>
      </c>
      <c r="C60" s="155" t="s">
        <v>492</v>
      </c>
      <c r="D60" s="156" t="s">
        <v>667</v>
      </c>
      <c r="E60" s="157" t="s">
        <v>668</v>
      </c>
      <c r="F60" s="157" t="s">
        <v>977</v>
      </c>
      <c r="G60" s="157" t="s">
        <v>978</v>
      </c>
      <c r="H60" s="157" t="s">
        <v>1308</v>
      </c>
      <c r="I60" s="157" t="s">
        <v>1309</v>
      </c>
      <c r="J60" s="157" t="s">
        <v>1310</v>
      </c>
      <c r="K60" s="157" t="s">
        <v>1533</v>
      </c>
      <c r="L60" s="157" t="s">
        <v>1534</v>
      </c>
      <c r="M60" s="157" t="s">
        <v>1535</v>
      </c>
      <c r="N60" s="158" t="s">
        <v>1682</v>
      </c>
      <c r="O60" s="147"/>
      <c r="P60" s="148" t="s">
        <v>1683</v>
      </c>
      <c r="Q60" s="124"/>
    </row>
    <row r="61" spans="1:17" ht="12.75">
      <c r="A61" s="149" t="s">
        <v>163</v>
      </c>
      <c r="B61" s="159"/>
      <c r="C61" s="160" t="s">
        <v>253</v>
      </c>
      <c r="D61" s="161" t="s">
        <v>878</v>
      </c>
      <c r="E61" s="162" t="s">
        <v>669</v>
      </c>
      <c r="F61" s="162" t="s">
        <v>651</v>
      </c>
      <c r="G61" s="162" t="s">
        <v>980</v>
      </c>
      <c r="H61" s="162" t="s">
        <v>1358</v>
      </c>
      <c r="I61" s="162" t="s">
        <v>980</v>
      </c>
      <c r="J61" s="162" t="s">
        <v>1359</v>
      </c>
      <c r="K61" s="162" t="s">
        <v>633</v>
      </c>
      <c r="L61" s="162" t="s">
        <v>1547</v>
      </c>
      <c r="M61" s="162" t="s">
        <v>614</v>
      </c>
      <c r="N61" s="163" t="s">
        <v>1536</v>
      </c>
      <c r="O61" s="164"/>
      <c r="P61" s="165" t="s">
        <v>1684</v>
      </c>
      <c r="Q61" s="124"/>
    </row>
    <row r="62" spans="1:17" ht="12.75">
      <c r="A62" s="153" t="s">
        <v>1532</v>
      </c>
      <c r="B62" s="154">
        <v>58</v>
      </c>
      <c r="C62" s="155" t="s">
        <v>489</v>
      </c>
      <c r="D62" s="156" t="s">
        <v>653</v>
      </c>
      <c r="E62" s="157" t="s">
        <v>654</v>
      </c>
      <c r="F62" s="157" t="s">
        <v>953</v>
      </c>
      <c r="G62" s="157" t="s">
        <v>954</v>
      </c>
      <c r="H62" s="157" t="s">
        <v>1295</v>
      </c>
      <c r="I62" s="157" t="s">
        <v>1296</v>
      </c>
      <c r="J62" s="157" t="s">
        <v>1297</v>
      </c>
      <c r="K62" s="157" t="s">
        <v>1526</v>
      </c>
      <c r="L62" s="157" t="s">
        <v>1527</v>
      </c>
      <c r="M62" s="157" t="s">
        <v>1528</v>
      </c>
      <c r="N62" s="158" t="s">
        <v>1685</v>
      </c>
      <c r="O62" s="147"/>
      <c r="P62" s="148" t="s">
        <v>1686</v>
      </c>
      <c r="Q62" s="124"/>
    </row>
    <row r="63" spans="1:17" ht="12.75">
      <c r="A63" s="149" t="s">
        <v>163</v>
      </c>
      <c r="B63" s="159"/>
      <c r="C63" s="160" t="s">
        <v>294</v>
      </c>
      <c r="D63" s="161" t="s">
        <v>875</v>
      </c>
      <c r="E63" s="162" t="s">
        <v>655</v>
      </c>
      <c r="F63" s="162" t="s">
        <v>956</v>
      </c>
      <c r="G63" s="162" t="s">
        <v>957</v>
      </c>
      <c r="H63" s="162" t="s">
        <v>1345</v>
      </c>
      <c r="I63" s="162" t="s">
        <v>1321</v>
      </c>
      <c r="J63" s="162" t="s">
        <v>1346</v>
      </c>
      <c r="K63" s="162" t="s">
        <v>1554</v>
      </c>
      <c r="L63" s="162" t="s">
        <v>570</v>
      </c>
      <c r="M63" s="162" t="s">
        <v>675</v>
      </c>
      <c r="N63" s="163" t="s">
        <v>1350</v>
      </c>
      <c r="O63" s="164"/>
      <c r="P63" s="165" t="s">
        <v>1687</v>
      </c>
      <c r="Q63" s="124"/>
    </row>
    <row r="64" spans="1:17" ht="12.75">
      <c r="A64" s="153" t="s">
        <v>1537</v>
      </c>
      <c r="B64" s="154">
        <v>22</v>
      </c>
      <c r="C64" s="155" t="s">
        <v>455</v>
      </c>
      <c r="D64" s="156" t="s">
        <v>444</v>
      </c>
      <c r="E64" s="157" t="s">
        <v>549</v>
      </c>
      <c r="F64" s="157" t="s">
        <v>771</v>
      </c>
      <c r="G64" s="157" t="s">
        <v>772</v>
      </c>
      <c r="H64" s="157" t="s">
        <v>1243</v>
      </c>
      <c r="I64" s="157" t="s">
        <v>1244</v>
      </c>
      <c r="J64" s="157" t="s">
        <v>1245</v>
      </c>
      <c r="K64" s="157" t="s">
        <v>1511</v>
      </c>
      <c r="L64" s="157" t="s">
        <v>1512</v>
      </c>
      <c r="M64" s="157" t="s">
        <v>1513</v>
      </c>
      <c r="N64" s="158" t="s">
        <v>1688</v>
      </c>
      <c r="O64" s="147"/>
      <c r="P64" s="148" t="s">
        <v>1689</v>
      </c>
      <c r="Q64" s="124"/>
    </row>
    <row r="65" spans="1:17" ht="12.75">
      <c r="A65" s="149" t="s">
        <v>184</v>
      </c>
      <c r="B65" s="159"/>
      <c r="C65" s="160" t="s">
        <v>204</v>
      </c>
      <c r="D65" s="161" t="s">
        <v>557</v>
      </c>
      <c r="E65" s="162" t="s">
        <v>609</v>
      </c>
      <c r="F65" s="162" t="s">
        <v>750</v>
      </c>
      <c r="G65" s="162" t="s">
        <v>541</v>
      </c>
      <c r="H65" s="162" t="s">
        <v>750</v>
      </c>
      <c r="I65" s="162" t="s">
        <v>551</v>
      </c>
      <c r="J65" s="162" t="s">
        <v>1360</v>
      </c>
      <c r="K65" s="162" t="s">
        <v>1276</v>
      </c>
      <c r="L65" s="162" t="s">
        <v>1212</v>
      </c>
      <c r="M65" s="162" t="s">
        <v>504</v>
      </c>
      <c r="N65" s="163" t="s">
        <v>1211</v>
      </c>
      <c r="O65" s="164"/>
      <c r="P65" s="165" t="s">
        <v>1690</v>
      </c>
      <c r="Q65" s="124"/>
    </row>
    <row r="66" spans="1:17" ht="12.75">
      <c r="A66" s="153" t="s">
        <v>1538</v>
      </c>
      <c r="B66" s="154">
        <v>11</v>
      </c>
      <c r="C66" s="155" t="s">
        <v>443</v>
      </c>
      <c r="D66" s="156" t="s">
        <v>444</v>
      </c>
      <c r="E66" s="157" t="s">
        <v>887</v>
      </c>
      <c r="F66" s="157" t="s">
        <v>888</v>
      </c>
      <c r="G66" s="157" t="s">
        <v>889</v>
      </c>
      <c r="H66" s="157" t="s">
        <v>897</v>
      </c>
      <c r="I66" s="157" t="s">
        <v>1247</v>
      </c>
      <c r="J66" s="157" t="s">
        <v>1248</v>
      </c>
      <c r="K66" s="157" t="s">
        <v>1460</v>
      </c>
      <c r="L66" s="157" t="s">
        <v>1461</v>
      </c>
      <c r="M66" s="157" t="s">
        <v>1462</v>
      </c>
      <c r="N66" s="158" t="s">
        <v>1636</v>
      </c>
      <c r="O66" s="147"/>
      <c r="P66" s="148" t="s">
        <v>1637</v>
      </c>
      <c r="Q66" s="124"/>
    </row>
    <row r="67" spans="1:17" ht="12.75">
      <c r="A67" s="149" t="s">
        <v>174</v>
      </c>
      <c r="B67" s="159"/>
      <c r="C67" s="160" t="s">
        <v>236</v>
      </c>
      <c r="D67" s="161" t="s">
        <v>682</v>
      </c>
      <c r="E67" s="162" t="s">
        <v>891</v>
      </c>
      <c r="F67" s="162" t="s">
        <v>1006</v>
      </c>
      <c r="G67" s="162" t="s">
        <v>1006</v>
      </c>
      <c r="H67" s="162" t="s">
        <v>1199</v>
      </c>
      <c r="I67" s="162" t="s">
        <v>513</v>
      </c>
      <c r="J67" s="162" t="s">
        <v>445</v>
      </c>
      <c r="K67" s="162" t="s">
        <v>742</v>
      </c>
      <c r="L67" s="162" t="s">
        <v>1190</v>
      </c>
      <c r="M67" s="162" t="s">
        <v>1330</v>
      </c>
      <c r="N67" s="163" t="s">
        <v>1638</v>
      </c>
      <c r="O67" s="164"/>
      <c r="P67" s="165" t="s">
        <v>1639</v>
      </c>
      <c r="Q67" s="124"/>
    </row>
    <row r="68" spans="1:17" ht="12.75">
      <c r="A68" s="153" t="s">
        <v>1539</v>
      </c>
      <c r="B68" s="154">
        <v>59</v>
      </c>
      <c r="C68" s="155" t="s">
        <v>490</v>
      </c>
      <c r="D68" s="156" t="s">
        <v>894</v>
      </c>
      <c r="E68" s="157" t="s">
        <v>895</v>
      </c>
      <c r="F68" s="157" t="s">
        <v>896</v>
      </c>
      <c r="G68" s="157" t="s">
        <v>897</v>
      </c>
      <c r="H68" s="157" t="s">
        <v>1322</v>
      </c>
      <c r="I68" s="157" t="s">
        <v>1323</v>
      </c>
      <c r="J68" s="157" t="s">
        <v>1324</v>
      </c>
      <c r="K68" s="157" t="s">
        <v>1540</v>
      </c>
      <c r="L68" s="157" t="s">
        <v>1541</v>
      </c>
      <c r="M68" s="157" t="s">
        <v>1542</v>
      </c>
      <c r="N68" s="158" t="s">
        <v>1691</v>
      </c>
      <c r="O68" s="147"/>
      <c r="P68" s="148" t="s">
        <v>1692</v>
      </c>
      <c r="Q68" s="124"/>
    </row>
    <row r="69" spans="1:17" ht="12.75">
      <c r="A69" s="149" t="s">
        <v>177</v>
      </c>
      <c r="B69" s="159"/>
      <c r="C69" s="160" t="s">
        <v>236</v>
      </c>
      <c r="D69" s="161" t="s">
        <v>899</v>
      </c>
      <c r="E69" s="162" t="s">
        <v>900</v>
      </c>
      <c r="F69" s="162" t="s">
        <v>879</v>
      </c>
      <c r="G69" s="162" t="s">
        <v>879</v>
      </c>
      <c r="H69" s="162" t="s">
        <v>1363</v>
      </c>
      <c r="I69" s="162" t="s">
        <v>1364</v>
      </c>
      <c r="J69" s="162" t="s">
        <v>588</v>
      </c>
      <c r="K69" s="162" t="s">
        <v>1339</v>
      </c>
      <c r="L69" s="162" t="s">
        <v>1555</v>
      </c>
      <c r="M69" s="162" t="s">
        <v>806</v>
      </c>
      <c r="N69" s="163" t="s">
        <v>1493</v>
      </c>
      <c r="O69" s="164"/>
      <c r="P69" s="165" t="s">
        <v>1693</v>
      </c>
      <c r="Q69" s="124"/>
    </row>
    <row r="70" spans="1:17" ht="12.75">
      <c r="A70" s="153" t="s">
        <v>1543</v>
      </c>
      <c r="B70" s="154">
        <v>67</v>
      </c>
      <c r="C70" s="155" t="s">
        <v>478</v>
      </c>
      <c r="D70" s="156" t="s">
        <v>679</v>
      </c>
      <c r="E70" s="157" t="s">
        <v>680</v>
      </c>
      <c r="F70" s="157" t="s">
        <v>1000</v>
      </c>
      <c r="G70" s="157" t="s">
        <v>1001</v>
      </c>
      <c r="H70" s="157" t="s">
        <v>1318</v>
      </c>
      <c r="I70" s="157" t="s">
        <v>1319</v>
      </c>
      <c r="J70" s="157" t="s">
        <v>1320</v>
      </c>
      <c r="K70" s="157" t="s">
        <v>1544</v>
      </c>
      <c r="L70" s="157" t="s">
        <v>1545</v>
      </c>
      <c r="M70" s="157" t="s">
        <v>1546</v>
      </c>
      <c r="N70" s="158" t="s">
        <v>1694</v>
      </c>
      <c r="O70" s="147"/>
      <c r="P70" s="148" t="s">
        <v>1695</v>
      </c>
      <c r="Q70" s="124"/>
    </row>
    <row r="71" spans="1:17" ht="12.75">
      <c r="A71" s="149" t="s">
        <v>266</v>
      </c>
      <c r="B71" s="159"/>
      <c r="C71" s="160" t="s">
        <v>313</v>
      </c>
      <c r="D71" s="161" t="s">
        <v>882</v>
      </c>
      <c r="E71" s="162" t="s">
        <v>681</v>
      </c>
      <c r="F71" s="162" t="s">
        <v>997</v>
      </c>
      <c r="G71" s="162" t="s">
        <v>996</v>
      </c>
      <c r="H71" s="162" t="s">
        <v>875</v>
      </c>
      <c r="I71" s="162" t="s">
        <v>1362</v>
      </c>
      <c r="J71" s="162" t="s">
        <v>1321</v>
      </c>
      <c r="K71" s="162" t="s">
        <v>1556</v>
      </c>
      <c r="L71" s="162" t="s">
        <v>919</v>
      </c>
      <c r="M71" s="162" t="s">
        <v>1536</v>
      </c>
      <c r="N71" s="163" t="s">
        <v>1259</v>
      </c>
      <c r="O71" s="164"/>
      <c r="P71" s="165" t="s">
        <v>1696</v>
      </c>
      <c r="Q71" s="124"/>
    </row>
    <row r="72" spans="1:17" ht="12.75" customHeight="1">
      <c r="A72" s="153"/>
      <c r="B72" s="154">
        <v>3</v>
      </c>
      <c r="C72" s="155" t="s">
        <v>418</v>
      </c>
      <c r="D72" s="156" t="s">
        <v>419</v>
      </c>
      <c r="E72" s="157" t="s">
        <v>420</v>
      </c>
      <c r="F72" s="157" t="s">
        <v>694</v>
      </c>
      <c r="G72" s="157" t="s">
        <v>695</v>
      </c>
      <c r="H72" s="157" t="s">
        <v>1169</v>
      </c>
      <c r="I72" s="157" t="s">
        <v>1170</v>
      </c>
      <c r="J72" s="157" t="s">
        <v>1171</v>
      </c>
      <c r="K72" s="157" t="s">
        <v>1557</v>
      </c>
      <c r="L72" s="157" t="s">
        <v>1558</v>
      </c>
      <c r="M72" s="157"/>
      <c r="N72" s="158"/>
      <c r="O72" s="167" t="s">
        <v>886</v>
      </c>
      <c r="P72" s="168"/>
      <c r="Q72" s="124"/>
    </row>
    <row r="73" spans="1:17" ht="12.75" customHeight="1">
      <c r="A73" s="149" t="s">
        <v>174</v>
      </c>
      <c r="B73" s="159"/>
      <c r="C73" s="160" t="s">
        <v>189</v>
      </c>
      <c r="D73" s="161" t="s">
        <v>416</v>
      </c>
      <c r="E73" s="162" t="s">
        <v>421</v>
      </c>
      <c r="F73" s="162" t="s">
        <v>406</v>
      </c>
      <c r="G73" s="162" t="s">
        <v>405</v>
      </c>
      <c r="H73" s="162" t="s">
        <v>421</v>
      </c>
      <c r="I73" s="162" t="s">
        <v>405</v>
      </c>
      <c r="J73" s="162" t="s">
        <v>406</v>
      </c>
      <c r="K73" s="162" t="s">
        <v>421</v>
      </c>
      <c r="L73" s="162" t="s">
        <v>406</v>
      </c>
      <c r="M73" s="162"/>
      <c r="N73" s="163"/>
      <c r="O73" s="169"/>
      <c r="P73" s="170"/>
      <c r="Q73" s="124"/>
    </row>
    <row r="74" spans="1:17" ht="12.75" customHeight="1">
      <c r="A74" s="153"/>
      <c r="B74" s="154">
        <v>7</v>
      </c>
      <c r="C74" s="155" t="s">
        <v>412</v>
      </c>
      <c r="D74" s="156" t="s">
        <v>413</v>
      </c>
      <c r="E74" s="157" t="s">
        <v>414</v>
      </c>
      <c r="F74" s="157" t="s">
        <v>719</v>
      </c>
      <c r="G74" s="157" t="s">
        <v>404</v>
      </c>
      <c r="H74" s="157" t="s">
        <v>1174</v>
      </c>
      <c r="I74" s="157" t="s">
        <v>694</v>
      </c>
      <c r="J74" s="157" t="s">
        <v>1177</v>
      </c>
      <c r="K74" s="157" t="s">
        <v>1559</v>
      </c>
      <c r="L74" s="157" t="s">
        <v>1558</v>
      </c>
      <c r="M74" s="157"/>
      <c r="N74" s="158"/>
      <c r="O74" s="167" t="s">
        <v>1152</v>
      </c>
      <c r="P74" s="168"/>
      <c r="Q74" s="124"/>
    </row>
    <row r="75" spans="1:17" ht="12.75" customHeight="1">
      <c r="A75" s="149" t="s">
        <v>174</v>
      </c>
      <c r="B75" s="159"/>
      <c r="C75" s="160" t="s">
        <v>189</v>
      </c>
      <c r="D75" s="161" t="s">
        <v>415</v>
      </c>
      <c r="E75" s="162" t="s">
        <v>416</v>
      </c>
      <c r="F75" s="162" t="s">
        <v>918</v>
      </c>
      <c r="G75" s="162" t="s">
        <v>415</v>
      </c>
      <c r="H75" s="162" t="s">
        <v>406</v>
      </c>
      <c r="I75" s="162" t="s">
        <v>416</v>
      </c>
      <c r="J75" s="162" t="s">
        <v>421</v>
      </c>
      <c r="K75" s="162" t="s">
        <v>406</v>
      </c>
      <c r="L75" s="162" t="s">
        <v>406</v>
      </c>
      <c r="M75" s="162"/>
      <c r="N75" s="163"/>
      <c r="O75" s="169"/>
      <c r="P75" s="170"/>
      <c r="Q75" s="124"/>
    </row>
    <row r="76" spans="1:17" ht="12.75" customHeight="1">
      <c r="A76" s="153"/>
      <c r="B76" s="154">
        <v>23</v>
      </c>
      <c r="C76" s="155" t="s">
        <v>456</v>
      </c>
      <c r="D76" s="156" t="s">
        <v>532</v>
      </c>
      <c r="E76" s="157" t="s">
        <v>533</v>
      </c>
      <c r="F76" s="157" t="s">
        <v>499</v>
      </c>
      <c r="G76" s="157" t="s">
        <v>706</v>
      </c>
      <c r="H76" s="157" t="s">
        <v>1240</v>
      </c>
      <c r="I76" s="157" t="s">
        <v>1241</v>
      </c>
      <c r="J76" s="157" t="s">
        <v>1242</v>
      </c>
      <c r="K76" s="157" t="s">
        <v>1463</v>
      </c>
      <c r="L76" s="157" t="s">
        <v>1464</v>
      </c>
      <c r="M76" s="157"/>
      <c r="N76" s="158"/>
      <c r="O76" s="167" t="s">
        <v>926</v>
      </c>
      <c r="P76" s="168"/>
      <c r="Q76" s="124"/>
    </row>
    <row r="77" spans="1:17" ht="12.75" customHeight="1">
      <c r="A77" s="149" t="s">
        <v>178</v>
      </c>
      <c r="B77" s="159"/>
      <c r="C77" s="160" t="s">
        <v>230</v>
      </c>
      <c r="D77" s="161" t="s">
        <v>534</v>
      </c>
      <c r="E77" s="162" t="s">
        <v>535</v>
      </c>
      <c r="F77" s="162" t="s">
        <v>749</v>
      </c>
      <c r="G77" s="162" t="s">
        <v>750</v>
      </c>
      <c r="H77" s="162" t="s">
        <v>643</v>
      </c>
      <c r="I77" s="162" t="s">
        <v>1352</v>
      </c>
      <c r="J77" s="162" t="s">
        <v>957</v>
      </c>
      <c r="K77" s="162" t="s">
        <v>1246</v>
      </c>
      <c r="L77" s="162" t="s">
        <v>542</v>
      </c>
      <c r="M77" s="162"/>
      <c r="N77" s="163"/>
      <c r="O77" s="169"/>
      <c r="P77" s="170"/>
      <c r="Q77" s="124"/>
    </row>
    <row r="78" spans="1:17" ht="12.75" customHeight="1">
      <c r="A78" s="153"/>
      <c r="B78" s="154">
        <v>69</v>
      </c>
      <c r="C78" s="155" t="s">
        <v>473</v>
      </c>
      <c r="D78" s="156" t="s">
        <v>521</v>
      </c>
      <c r="E78" s="157" t="s">
        <v>522</v>
      </c>
      <c r="F78" s="157" t="s">
        <v>536</v>
      </c>
      <c r="G78" s="157" t="s">
        <v>780</v>
      </c>
      <c r="H78" s="157" t="s">
        <v>1188</v>
      </c>
      <c r="I78" s="157" t="s">
        <v>1326</v>
      </c>
      <c r="J78" s="157" t="s">
        <v>1327</v>
      </c>
      <c r="K78" s="157" t="s">
        <v>1560</v>
      </c>
      <c r="L78" s="157" t="s">
        <v>1561</v>
      </c>
      <c r="M78" s="157"/>
      <c r="N78" s="158"/>
      <c r="O78" s="167" t="s">
        <v>1367</v>
      </c>
      <c r="P78" s="168"/>
      <c r="Q78" s="124"/>
    </row>
    <row r="79" spans="1:17" ht="12.75" customHeight="1">
      <c r="A79" s="149" t="s">
        <v>175</v>
      </c>
      <c r="B79" s="159"/>
      <c r="C79" s="160" t="s">
        <v>247</v>
      </c>
      <c r="D79" s="161" t="s">
        <v>606</v>
      </c>
      <c r="E79" s="162" t="s">
        <v>606</v>
      </c>
      <c r="F79" s="162" t="s">
        <v>795</v>
      </c>
      <c r="G79" s="162" t="s">
        <v>546</v>
      </c>
      <c r="H79" s="162" t="s">
        <v>1365</v>
      </c>
      <c r="I79" s="162" t="s">
        <v>565</v>
      </c>
      <c r="J79" s="162" t="s">
        <v>1329</v>
      </c>
      <c r="K79" s="162" t="s">
        <v>1212</v>
      </c>
      <c r="L79" s="162" t="s">
        <v>555</v>
      </c>
      <c r="M79" s="162"/>
      <c r="N79" s="163"/>
      <c r="O79" s="169"/>
      <c r="P79" s="170"/>
      <c r="Q79" s="124"/>
    </row>
    <row r="80" spans="1:17" ht="12.75" customHeight="1">
      <c r="A80" s="153"/>
      <c r="B80" s="154">
        <v>9</v>
      </c>
      <c r="C80" s="155" t="s">
        <v>428</v>
      </c>
      <c r="D80" s="156" t="s">
        <v>429</v>
      </c>
      <c r="E80" s="157" t="s">
        <v>430</v>
      </c>
      <c r="F80" s="157" t="s">
        <v>706</v>
      </c>
      <c r="G80" s="157" t="s">
        <v>707</v>
      </c>
      <c r="H80" s="157" t="s">
        <v>1180</v>
      </c>
      <c r="I80" s="157" t="s">
        <v>499</v>
      </c>
      <c r="J80" s="157" t="s">
        <v>1181</v>
      </c>
      <c r="K80" s="157" t="s">
        <v>1562</v>
      </c>
      <c r="L80" s="157"/>
      <c r="M80" s="157"/>
      <c r="N80" s="158"/>
      <c r="O80" s="167" t="s">
        <v>1563</v>
      </c>
      <c r="P80" s="168"/>
      <c r="Q80" s="124"/>
    </row>
    <row r="81" spans="1:17" ht="12.75" customHeight="1">
      <c r="A81" s="149" t="s">
        <v>174</v>
      </c>
      <c r="B81" s="159"/>
      <c r="C81" s="160" t="s">
        <v>189</v>
      </c>
      <c r="D81" s="161" t="s">
        <v>421</v>
      </c>
      <c r="E81" s="162" t="s">
        <v>431</v>
      </c>
      <c r="F81" s="162" t="s">
        <v>738</v>
      </c>
      <c r="G81" s="162" t="s">
        <v>431</v>
      </c>
      <c r="H81" s="162" t="s">
        <v>431</v>
      </c>
      <c r="I81" s="162" t="s">
        <v>738</v>
      </c>
      <c r="J81" s="162" t="s">
        <v>431</v>
      </c>
      <c r="K81" s="162" t="s">
        <v>431</v>
      </c>
      <c r="L81" s="162"/>
      <c r="M81" s="162"/>
      <c r="N81" s="163"/>
      <c r="O81" s="169"/>
      <c r="P81" s="170"/>
      <c r="Q81" s="124"/>
    </row>
    <row r="82" spans="1:17" ht="12.75" customHeight="1">
      <c r="A82" s="153"/>
      <c r="B82" s="154">
        <v>18</v>
      </c>
      <c r="C82" s="155" t="s">
        <v>451</v>
      </c>
      <c r="D82" s="156" t="s">
        <v>518</v>
      </c>
      <c r="E82" s="157" t="s">
        <v>515</v>
      </c>
      <c r="F82" s="157" t="s">
        <v>768</v>
      </c>
      <c r="G82" s="157" t="s">
        <v>757</v>
      </c>
      <c r="H82" s="157" t="s">
        <v>1227</v>
      </c>
      <c r="I82" s="157" t="s">
        <v>559</v>
      </c>
      <c r="J82" s="157" t="s">
        <v>1228</v>
      </c>
      <c r="K82" s="157" t="s">
        <v>1564</v>
      </c>
      <c r="L82" s="157"/>
      <c r="M82" s="157"/>
      <c r="N82" s="158"/>
      <c r="O82" s="167" t="s">
        <v>886</v>
      </c>
      <c r="P82" s="168"/>
      <c r="Q82" s="124"/>
    </row>
    <row r="83" spans="1:17" ht="12.75" customHeight="1">
      <c r="A83" s="149" t="s">
        <v>162</v>
      </c>
      <c r="B83" s="159"/>
      <c r="C83" s="160" t="s">
        <v>226</v>
      </c>
      <c r="D83" s="161" t="s">
        <v>541</v>
      </c>
      <c r="E83" s="162" t="s">
        <v>603</v>
      </c>
      <c r="F83" s="162" t="s">
        <v>794</v>
      </c>
      <c r="G83" s="162" t="s">
        <v>542</v>
      </c>
      <c r="H83" s="162" t="s">
        <v>1230</v>
      </c>
      <c r="I83" s="162" t="s">
        <v>603</v>
      </c>
      <c r="J83" s="162" t="s">
        <v>750</v>
      </c>
      <c r="K83" s="162" t="s">
        <v>1230</v>
      </c>
      <c r="L83" s="162"/>
      <c r="M83" s="162"/>
      <c r="N83" s="163"/>
      <c r="O83" s="169"/>
      <c r="P83" s="170"/>
      <c r="Q83" s="124"/>
    </row>
    <row r="84" spans="1:17" ht="12.75" customHeight="1">
      <c r="A84" s="153"/>
      <c r="B84" s="154">
        <v>26</v>
      </c>
      <c r="C84" s="155" t="s">
        <v>459</v>
      </c>
      <c r="D84" s="156" t="s">
        <v>595</v>
      </c>
      <c r="E84" s="157" t="s">
        <v>596</v>
      </c>
      <c r="F84" s="157" t="s">
        <v>790</v>
      </c>
      <c r="G84" s="157" t="s">
        <v>571</v>
      </c>
      <c r="H84" s="157" t="s">
        <v>1236</v>
      </c>
      <c r="I84" s="157" t="s">
        <v>1237</v>
      </c>
      <c r="J84" s="157" t="s">
        <v>1238</v>
      </c>
      <c r="K84" s="157" t="s">
        <v>1565</v>
      </c>
      <c r="L84" s="157"/>
      <c r="M84" s="157"/>
      <c r="N84" s="158"/>
      <c r="O84" s="167" t="s">
        <v>1159</v>
      </c>
      <c r="P84" s="168"/>
      <c r="Q84" s="124"/>
    </row>
    <row r="85" spans="1:17" ht="12.75" customHeight="1">
      <c r="A85" s="149" t="s">
        <v>184</v>
      </c>
      <c r="B85" s="159"/>
      <c r="C85" s="160" t="s">
        <v>100</v>
      </c>
      <c r="D85" s="161" t="s">
        <v>675</v>
      </c>
      <c r="E85" s="162" t="s">
        <v>675</v>
      </c>
      <c r="F85" s="162" t="s">
        <v>864</v>
      </c>
      <c r="G85" s="162" t="s">
        <v>865</v>
      </c>
      <c r="H85" s="162" t="s">
        <v>1340</v>
      </c>
      <c r="I85" s="162" t="s">
        <v>1338</v>
      </c>
      <c r="J85" s="162" t="s">
        <v>541</v>
      </c>
      <c r="K85" s="162" t="s">
        <v>542</v>
      </c>
      <c r="L85" s="162"/>
      <c r="M85" s="162"/>
      <c r="N85" s="163"/>
      <c r="O85" s="169"/>
      <c r="P85" s="170"/>
      <c r="Q85" s="124"/>
    </row>
    <row r="86" spans="1:17" ht="12.75" customHeight="1">
      <c r="A86" s="153"/>
      <c r="B86" s="154">
        <v>53</v>
      </c>
      <c r="C86" s="155" t="s">
        <v>484</v>
      </c>
      <c r="D86" s="156" t="s">
        <v>544</v>
      </c>
      <c r="E86" s="157" t="s">
        <v>533</v>
      </c>
      <c r="F86" s="157" t="s">
        <v>803</v>
      </c>
      <c r="G86" s="157" t="s">
        <v>804</v>
      </c>
      <c r="H86" s="157" t="s">
        <v>1221</v>
      </c>
      <c r="I86" s="157" t="s">
        <v>596</v>
      </c>
      <c r="J86" s="157" t="s">
        <v>1222</v>
      </c>
      <c r="K86" s="157" t="s">
        <v>1465</v>
      </c>
      <c r="L86" s="157"/>
      <c r="M86" s="157"/>
      <c r="N86" s="158"/>
      <c r="O86" s="167" t="s">
        <v>1466</v>
      </c>
      <c r="P86" s="168"/>
      <c r="Q86" s="124"/>
    </row>
    <row r="87" spans="1:17" ht="12.75" customHeight="1">
      <c r="A87" s="149" t="s">
        <v>177</v>
      </c>
      <c r="B87" s="159"/>
      <c r="C87" s="160" t="s">
        <v>247</v>
      </c>
      <c r="D87" s="161" t="s">
        <v>602</v>
      </c>
      <c r="E87" s="162" t="s">
        <v>520</v>
      </c>
      <c r="F87" s="162" t="s">
        <v>574</v>
      </c>
      <c r="G87" s="162" t="s">
        <v>806</v>
      </c>
      <c r="H87" s="162" t="s">
        <v>1329</v>
      </c>
      <c r="I87" s="162" t="s">
        <v>806</v>
      </c>
      <c r="J87" s="162" t="s">
        <v>1217</v>
      </c>
      <c r="K87" s="162" t="s">
        <v>1344</v>
      </c>
      <c r="L87" s="162"/>
      <c r="M87" s="162"/>
      <c r="N87" s="163"/>
      <c r="O87" s="169"/>
      <c r="P87" s="170"/>
      <c r="Q87" s="124"/>
    </row>
    <row r="88" spans="1:17" ht="12.75" customHeight="1">
      <c r="A88" s="153"/>
      <c r="B88" s="154">
        <v>29</v>
      </c>
      <c r="C88" s="155" t="s">
        <v>461</v>
      </c>
      <c r="D88" s="156" t="s">
        <v>544</v>
      </c>
      <c r="E88" s="157" t="s">
        <v>545</v>
      </c>
      <c r="F88" s="157" t="s">
        <v>796</v>
      </c>
      <c r="G88" s="157" t="s">
        <v>621</v>
      </c>
      <c r="H88" s="157" t="s">
        <v>1224</v>
      </c>
      <c r="I88" s="157" t="s">
        <v>1225</v>
      </c>
      <c r="J88" s="157" t="s">
        <v>1226</v>
      </c>
      <c r="K88" s="157"/>
      <c r="L88" s="157"/>
      <c r="M88" s="157"/>
      <c r="N88" s="158"/>
      <c r="O88" s="167" t="s">
        <v>926</v>
      </c>
      <c r="P88" s="168"/>
      <c r="Q88" s="124"/>
    </row>
    <row r="89" spans="1:17" ht="12.75" customHeight="1">
      <c r="A89" s="149" t="s">
        <v>164</v>
      </c>
      <c r="B89" s="159"/>
      <c r="C89" s="160" t="s">
        <v>235</v>
      </c>
      <c r="D89" s="161" t="s">
        <v>542</v>
      </c>
      <c r="E89" s="162" t="s">
        <v>542</v>
      </c>
      <c r="F89" s="162" t="s">
        <v>798</v>
      </c>
      <c r="G89" s="162" t="s">
        <v>550</v>
      </c>
      <c r="H89" s="162" t="s">
        <v>557</v>
      </c>
      <c r="I89" s="162" t="s">
        <v>798</v>
      </c>
      <c r="J89" s="162" t="s">
        <v>1259</v>
      </c>
      <c r="K89" s="162"/>
      <c r="L89" s="162"/>
      <c r="M89" s="162"/>
      <c r="N89" s="163"/>
      <c r="O89" s="169"/>
      <c r="P89" s="170"/>
      <c r="Q89" s="124"/>
    </row>
    <row r="90" spans="1:17" ht="12.75" customHeight="1">
      <c r="A90" s="153"/>
      <c r="B90" s="154">
        <v>48</v>
      </c>
      <c r="C90" s="155" t="s">
        <v>480</v>
      </c>
      <c r="D90" s="156" t="s">
        <v>552</v>
      </c>
      <c r="E90" s="157" t="s">
        <v>553</v>
      </c>
      <c r="F90" s="157" t="s">
        <v>831</v>
      </c>
      <c r="G90" s="157" t="s">
        <v>526</v>
      </c>
      <c r="H90" s="157" t="s">
        <v>1265</v>
      </c>
      <c r="I90" s="157" t="s">
        <v>1266</v>
      </c>
      <c r="J90" s="157" t="s">
        <v>1267</v>
      </c>
      <c r="K90" s="157"/>
      <c r="L90" s="157"/>
      <c r="M90" s="157"/>
      <c r="N90" s="158"/>
      <c r="O90" s="167" t="s">
        <v>1467</v>
      </c>
      <c r="P90" s="168"/>
      <c r="Q90" s="124"/>
    </row>
    <row r="91" spans="1:17" ht="12.75" customHeight="1">
      <c r="A91" s="149" t="s">
        <v>178</v>
      </c>
      <c r="B91" s="159"/>
      <c r="C91" s="160" t="s">
        <v>230</v>
      </c>
      <c r="D91" s="161" t="s">
        <v>610</v>
      </c>
      <c r="E91" s="162" t="s">
        <v>555</v>
      </c>
      <c r="F91" s="162" t="s">
        <v>618</v>
      </c>
      <c r="G91" s="162" t="s">
        <v>582</v>
      </c>
      <c r="H91" s="162" t="s">
        <v>1337</v>
      </c>
      <c r="I91" s="162" t="s">
        <v>819</v>
      </c>
      <c r="J91" s="162" t="s">
        <v>1268</v>
      </c>
      <c r="K91" s="162"/>
      <c r="L91" s="162"/>
      <c r="M91" s="162"/>
      <c r="N91" s="163"/>
      <c r="O91" s="169"/>
      <c r="P91" s="170"/>
      <c r="Q91" s="124"/>
    </row>
    <row r="92" spans="1:17" ht="12.75" customHeight="1">
      <c r="A92" s="153"/>
      <c r="B92" s="154">
        <v>38</v>
      </c>
      <c r="C92" s="155" t="s">
        <v>470</v>
      </c>
      <c r="D92" s="156" t="s">
        <v>589</v>
      </c>
      <c r="E92" s="157" t="s">
        <v>590</v>
      </c>
      <c r="F92" s="157" t="s">
        <v>860</v>
      </c>
      <c r="G92" s="157" t="s">
        <v>861</v>
      </c>
      <c r="H92" s="157" t="s">
        <v>1283</v>
      </c>
      <c r="I92" s="157" t="s">
        <v>650</v>
      </c>
      <c r="J92" s="157" t="s">
        <v>1284</v>
      </c>
      <c r="K92" s="157"/>
      <c r="L92" s="157"/>
      <c r="M92" s="157"/>
      <c r="N92" s="158"/>
      <c r="O92" s="167" t="s">
        <v>1156</v>
      </c>
      <c r="P92" s="168"/>
      <c r="Q92" s="124"/>
    </row>
    <row r="93" spans="1:17" ht="12.75" customHeight="1">
      <c r="A93" s="149" t="s">
        <v>164</v>
      </c>
      <c r="B93" s="159"/>
      <c r="C93" s="160" t="s">
        <v>118</v>
      </c>
      <c r="D93" s="161" t="s">
        <v>643</v>
      </c>
      <c r="E93" s="162" t="s">
        <v>644</v>
      </c>
      <c r="F93" s="162" t="s">
        <v>632</v>
      </c>
      <c r="G93" s="162" t="s">
        <v>917</v>
      </c>
      <c r="H93" s="162" t="s">
        <v>633</v>
      </c>
      <c r="I93" s="162" t="s">
        <v>1341</v>
      </c>
      <c r="J93" s="162" t="s">
        <v>1285</v>
      </c>
      <c r="K93" s="162"/>
      <c r="L93" s="162"/>
      <c r="M93" s="162"/>
      <c r="N93" s="163"/>
      <c r="O93" s="169"/>
      <c r="P93" s="170"/>
      <c r="Q93" s="124"/>
    </row>
    <row r="94" spans="1:17" ht="12.75" customHeight="1">
      <c r="A94" s="153"/>
      <c r="B94" s="154">
        <v>45</v>
      </c>
      <c r="C94" s="155" t="s">
        <v>477</v>
      </c>
      <c r="D94" s="156" t="s">
        <v>576</v>
      </c>
      <c r="E94" s="157" t="s">
        <v>577</v>
      </c>
      <c r="F94" s="157" t="s">
        <v>851</v>
      </c>
      <c r="G94" s="157" t="s">
        <v>852</v>
      </c>
      <c r="H94" s="157" t="s">
        <v>1286</v>
      </c>
      <c r="I94" s="157" t="s">
        <v>860</v>
      </c>
      <c r="J94" s="157" t="s">
        <v>1287</v>
      </c>
      <c r="K94" s="157"/>
      <c r="L94" s="157"/>
      <c r="M94" s="157"/>
      <c r="N94" s="158"/>
      <c r="O94" s="167" t="s">
        <v>1566</v>
      </c>
      <c r="P94" s="168"/>
      <c r="Q94" s="124"/>
    </row>
    <row r="95" spans="1:17" ht="12.75" customHeight="1">
      <c r="A95" s="149" t="s">
        <v>164</v>
      </c>
      <c r="B95" s="159"/>
      <c r="C95" s="160" t="s">
        <v>118</v>
      </c>
      <c r="D95" s="161" t="s">
        <v>637</v>
      </c>
      <c r="E95" s="162" t="s">
        <v>638</v>
      </c>
      <c r="F95" s="162" t="s">
        <v>951</v>
      </c>
      <c r="G95" s="162" t="s">
        <v>854</v>
      </c>
      <c r="H95" s="162" t="s">
        <v>578</v>
      </c>
      <c r="I95" s="162" t="s">
        <v>581</v>
      </c>
      <c r="J95" s="162" t="s">
        <v>1288</v>
      </c>
      <c r="K95" s="162"/>
      <c r="L95" s="162"/>
      <c r="M95" s="162"/>
      <c r="N95" s="163"/>
      <c r="O95" s="169"/>
      <c r="P95" s="170"/>
      <c r="Q95" s="124"/>
    </row>
    <row r="96" spans="1:17" ht="12.75" customHeight="1">
      <c r="A96" s="153"/>
      <c r="B96" s="154">
        <v>63</v>
      </c>
      <c r="C96" s="155" t="s">
        <v>494</v>
      </c>
      <c r="D96" s="156" t="s">
        <v>649</v>
      </c>
      <c r="E96" s="157" t="s">
        <v>650</v>
      </c>
      <c r="F96" s="157" t="s">
        <v>964</v>
      </c>
      <c r="G96" s="157" t="s">
        <v>965</v>
      </c>
      <c r="H96" s="157" t="s">
        <v>1305</v>
      </c>
      <c r="I96" s="157" t="s">
        <v>1306</v>
      </c>
      <c r="J96" s="157" t="s">
        <v>1307</v>
      </c>
      <c r="K96" s="157"/>
      <c r="L96" s="157"/>
      <c r="M96" s="157"/>
      <c r="N96" s="158"/>
      <c r="O96" s="167" t="s">
        <v>1152</v>
      </c>
      <c r="P96" s="168"/>
      <c r="Q96" s="124"/>
    </row>
    <row r="97" spans="1:17" ht="12.75" customHeight="1">
      <c r="A97" s="149" t="s">
        <v>163</v>
      </c>
      <c r="B97" s="159"/>
      <c r="C97" s="160" t="s">
        <v>294</v>
      </c>
      <c r="D97" s="161" t="s">
        <v>874</v>
      </c>
      <c r="E97" s="162" t="s">
        <v>651</v>
      </c>
      <c r="F97" s="162" t="s">
        <v>967</v>
      </c>
      <c r="G97" s="162" t="s">
        <v>968</v>
      </c>
      <c r="H97" s="162" t="s">
        <v>1356</v>
      </c>
      <c r="I97" s="162" t="s">
        <v>1357</v>
      </c>
      <c r="J97" s="162" t="s">
        <v>854</v>
      </c>
      <c r="K97" s="162"/>
      <c r="L97" s="162"/>
      <c r="M97" s="162"/>
      <c r="N97" s="163"/>
      <c r="O97" s="169"/>
      <c r="P97" s="170"/>
      <c r="Q97" s="124"/>
    </row>
    <row r="98" spans="1:17" ht="12.75" customHeight="1">
      <c r="A98" s="153"/>
      <c r="B98" s="154">
        <v>62</v>
      </c>
      <c r="C98" s="155" t="s">
        <v>493</v>
      </c>
      <c r="D98" s="156" t="s">
        <v>660</v>
      </c>
      <c r="E98" s="157" t="s">
        <v>661</v>
      </c>
      <c r="F98" s="157" t="s">
        <v>869</v>
      </c>
      <c r="G98" s="157" t="s">
        <v>971</v>
      </c>
      <c r="H98" s="157" t="s">
        <v>1311</v>
      </c>
      <c r="I98" s="157" t="s">
        <v>1312</v>
      </c>
      <c r="J98" s="157" t="s">
        <v>1313</v>
      </c>
      <c r="K98" s="157"/>
      <c r="L98" s="157"/>
      <c r="M98" s="157"/>
      <c r="N98" s="158"/>
      <c r="O98" s="167" t="s">
        <v>1567</v>
      </c>
      <c r="P98" s="168"/>
      <c r="Q98" s="124"/>
    </row>
    <row r="99" spans="1:17" ht="12.75" customHeight="1">
      <c r="A99" s="149" t="s">
        <v>163</v>
      </c>
      <c r="B99" s="159"/>
      <c r="C99" s="160" t="s">
        <v>120</v>
      </c>
      <c r="D99" s="161" t="s">
        <v>876</v>
      </c>
      <c r="E99" s="162" t="s">
        <v>662</v>
      </c>
      <c r="F99" s="162" t="s">
        <v>973</v>
      </c>
      <c r="G99" s="162" t="s">
        <v>974</v>
      </c>
      <c r="H99" s="162" t="s">
        <v>1317</v>
      </c>
      <c r="I99" s="162" t="s">
        <v>974</v>
      </c>
      <c r="J99" s="162" t="s">
        <v>638</v>
      </c>
      <c r="K99" s="162"/>
      <c r="L99" s="162"/>
      <c r="M99" s="162"/>
      <c r="N99" s="163"/>
      <c r="O99" s="169"/>
      <c r="P99" s="170"/>
      <c r="Q99" s="124"/>
    </row>
    <row r="100" spans="1:17" ht="12.75" customHeight="1">
      <c r="A100" s="153"/>
      <c r="B100" s="154">
        <v>56</v>
      </c>
      <c r="C100" s="155" t="s">
        <v>487</v>
      </c>
      <c r="D100" s="156" t="s">
        <v>628</v>
      </c>
      <c r="E100" s="157" t="s">
        <v>629</v>
      </c>
      <c r="F100" s="157" t="s">
        <v>943</v>
      </c>
      <c r="G100" s="157" t="s">
        <v>944</v>
      </c>
      <c r="H100" s="157" t="s">
        <v>1314</v>
      </c>
      <c r="I100" s="157" t="s">
        <v>1315</v>
      </c>
      <c r="J100" s="157" t="s">
        <v>1316</v>
      </c>
      <c r="K100" s="157"/>
      <c r="L100" s="157"/>
      <c r="M100" s="157"/>
      <c r="N100" s="158"/>
      <c r="O100" s="167" t="s">
        <v>926</v>
      </c>
      <c r="P100" s="168"/>
      <c r="Q100" s="124"/>
    </row>
    <row r="101" spans="1:17" ht="12.75" customHeight="1">
      <c r="A101" s="149" t="s">
        <v>178</v>
      </c>
      <c r="B101" s="159"/>
      <c r="C101" s="160" t="s">
        <v>230</v>
      </c>
      <c r="D101" s="161" t="s">
        <v>623</v>
      </c>
      <c r="E101" s="162" t="s">
        <v>585</v>
      </c>
      <c r="F101" s="162" t="s">
        <v>854</v>
      </c>
      <c r="G101" s="162" t="s">
        <v>591</v>
      </c>
      <c r="H101" s="162" t="s">
        <v>564</v>
      </c>
      <c r="I101" s="162" t="s">
        <v>1361</v>
      </c>
      <c r="J101" s="162" t="s">
        <v>974</v>
      </c>
      <c r="K101" s="162"/>
      <c r="L101" s="162"/>
      <c r="M101" s="162"/>
      <c r="N101" s="163"/>
      <c r="O101" s="169"/>
      <c r="P101" s="170"/>
      <c r="Q101" s="124"/>
    </row>
    <row r="102" spans="1:17" ht="12.75" customHeight="1">
      <c r="A102" s="153"/>
      <c r="B102" s="154">
        <v>54</v>
      </c>
      <c r="C102" s="155" t="s">
        <v>485</v>
      </c>
      <c r="D102" s="156" t="s">
        <v>656</v>
      </c>
      <c r="E102" s="157" t="s">
        <v>657</v>
      </c>
      <c r="F102" s="157" t="s">
        <v>869</v>
      </c>
      <c r="G102" s="157" t="s">
        <v>870</v>
      </c>
      <c r="H102" s="157" t="s">
        <v>1347</v>
      </c>
      <c r="I102" s="157" t="s">
        <v>656</v>
      </c>
      <c r="J102" s="157" t="s">
        <v>1348</v>
      </c>
      <c r="K102" s="157"/>
      <c r="L102" s="157"/>
      <c r="M102" s="157"/>
      <c r="N102" s="158"/>
      <c r="O102" s="167" t="s">
        <v>886</v>
      </c>
      <c r="P102" s="168"/>
      <c r="Q102" s="124"/>
    </row>
    <row r="103" spans="1:17" ht="12.75" customHeight="1">
      <c r="A103" s="149" t="s">
        <v>164</v>
      </c>
      <c r="B103" s="159"/>
      <c r="C103" s="160" t="s">
        <v>294</v>
      </c>
      <c r="D103" s="161" t="s">
        <v>872</v>
      </c>
      <c r="E103" s="162" t="s">
        <v>658</v>
      </c>
      <c r="F103" s="162" t="s">
        <v>644</v>
      </c>
      <c r="G103" s="162" t="s">
        <v>884</v>
      </c>
      <c r="H103" s="162" t="s">
        <v>1349</v>
      </c>
      <c r="I103" s="162" t="s">
        <v>1349</v>
      </c>
      <c r="J103" s="162" t="s">
        <v>582</v>
      </c>
      <c r="K103" s="162"/>
      <c r="L103" s="162"/>
      <c r="M103" s="162"/>
      <c r="N103" s="163"/>
      <c r="O103" s="169"/>
      <c r="P103" s="170"/>
      <c r="Q103" s="124"/>
    </row>
    <row r="104" spans="1:17" ht="12.75" customHeight="1">
      <c r="A104" s="153"/>
      <c r="B104" s="154">
        <v>47</v>
      </c>
      <c r="C104" s="155" t="s">
        <v>479</v>
      </c>
      <c r="D104" s="156" t="s">
        <v>568</v>
      </c>
      <c r="E104" s="157" t="s">
        <v>569</v>
      </c>
      <c r="F104" s="157" t="s">
        <v>844</v>
      </c>
      <c r="G104" s="157" t="s">
        <v>566</v>
      </c>
      <c r="H104" s="157" t="s">
        <v>1366</v>
      </c>
      <c r="I104" s="157" t="s">
        <v>596</v>
      </c>
      <c r="J104" s="157"/>
      <c r="K104" s="157"/>
      <c r="L104" s="157"/>
      <c r="M104" s="157"/>
      <c r="N104" s="158"/>
      <c r="O104" s="167" t="s">
        <v>1367</v>
      </c>
      <c r="P104" s="168"/>
      <c r="Q104" s="124"/>
    </row>
    <row r="105" spans="1:17" ht="12.75" customHeight="1">
      <c r="A105" s="149" t="s">
        <v>164</v>
      </c>
      <c r="B105" s="159"/>
      <c r="C105" s="160" t="s">
        <v>294</v>
      </c>
      <c r="D105" s="161" t="s">
        <v>632</v>
      </c>
      <c r="E105" s="162" t="s">
        <v>633</v>
      </c>
      <c r="F105" s="162" t="s">
        <v>949</v>
      </c>
      <c r="G105" s="162" t="s">
        <v>561</v>
      </c>
      <c r="H105" s="162" t="s">
        <v>630</v>
      </c>
      <c r="I105" s="162" t="s">
        <v>617</v>
      </c>
      <c r="J105" s="162"/>
      <c r="K105" s="162"/>
      <c r="L105" s="162"/>
      <c r="M105" s="162"/>
      <c r="N105" s="163"/>
      <c r="O105" s="169"/>
      <c r="P105" s="170"/>
      <c r="Q105" s="124"/>
    </row>
    <row r="106" spans="1:17" ht="12.75" customHeight="1">
      <c r="A106" s="153"/>
      <c r="B106" s="154">
        <v>66</v>
      </c>
      <c r="C106" s="155" t="s">
        <v>462</v>
      </c>
      <c r="D106" s="156" t="s">
        <v>676</v>
      </c>
      <c r="E106" s="157" t="s">
        <v>677</v>
      </c>
      <c r="F106" s="157" t="s">
        <v>993</v>
      </c>
      <c r="G106" s="157" t="s">
        <v>994</v>
      </c>
      <c r="H106" s="157" t="s">
        <v>1368</v>
      </c>
      <c r="I106" s="157" t="s">
        <v>1369</v>
      </c>
      <c r="J106" s="157"/>
      <c r="K106" s="157"/>
      <c r="L106" s="157"/>
      <c r="M106" s="157"/>
      <c r="N106" s="158"/>
      <c r="O106" s="167" t="s">
        <v>883</v>
      </c>
      <c r="P106" s="168"/>
      <c r="Q106" s="124"/>
    </row>
    <row r="107" spans="1:17" ht="12.75" customHeight="1">
      <c r="A107" s="149" t="s">
        <v>266</v>
      </c>
      <c r="B107" s="159"/>
      <c r="C107" s="160" t="s">
        <v>313</v>
      </c>
      <c r="D107" s="161" t="s">
        <v>881</v>
      </c>
      <c r="E107" s="162" t="s">
        <v>678</v>
      </c>
      <c r="F107" s="162" t="s">
        <v>996</v>
      </c>
      <c r="G107" s="162" t="s">
        <v>997</v>
      </c>
      <c r="H107" s="162" t="s">
        <v>874</v>
      </c>
      <c r="I107" s="162" t="s">
        <v>1370</v>
      </c>
      <c r="J107" s="162"/>
      <c r="K107" s="162"/>
      <c r="L107" s="162"/>
      <c r="M107" s="162"/>
      <c r="N107" s="163"/>
      <c r="O107" s="169"/>
      <c r="P107" s="170"/>
      <c r="Q107" s="124"/>
    </row>
    <row r="108" spans="1:17" ht="12.75" customHeight="1">
      <c r="A108" s="153"/>
      <c r="B108" s="154">
        <v>50</v>
      </c>
      <c r="C108" s="155" t="s">
        <v>481</v>
      </c>
      <c r="D108" s="156" t="s">
        <v>621</v>
      </c>
      <c r="E108" s="157" t="s">
        <v>622</v>
      </c>
      <c r="F108" s="157" t="s">
        <v>913</v>
      </c>
      <c r="G108" s="157" t="s">
        <v>914</v>
      </c>
      <c r="H108" s="157" t="s">
        <v>1371</v>
      </c>
      <c r="I108" s="157" t="s">
        <v>1372</v>
      </c>
      <c r="J108" s="157"/>
      <c r="K108" s="157"/>
      <c r="L108" s="157"/>
      <c r="M108" s="157"/>
      <c r="N108" s="158"/>
      <c r="O108" s="167" t="s">
        <v>1152</v>
      </c>
      <c r="P108" s="168"/>
      <c r="Q108" s="124"/>
    </row>
    <row r="109" spans="1:17" ht="12.75" customHeight="1">
      <c r="A109" s="149" t="s">
        <v>184</v>
      </c>
      <c r="B109" s="159"/>
      <c r="C109" s="160" t="s">
        <v>98</v>
      </c>
      <c r="D109" s="161" t="s">
        <v>565</v>
      </c>
      <c r="E109" s="162" t="s">
        <v>623</v>
      </c>
      <c r="F109" s="162" t="s">
        <v>880</v>
      </c>
      <c r="G109" s="162" t="s">
        <v>880</v>
      </c>
      <c r="H109" s="162" t="s">
        <v>849</v>
      </c>
      <c r="I109" s="162" t="s">
        <v>1342</v>
      </c>
      <c r="J109" s="162"/>
      <c r="K109" s="162"/>
      <c r="L109" s="162"/>
      <c r="M109" s="162"/>
      <c r="N109" s="163"/>
      <c r="O109" s="169"/>
      <c r="P109" s="170"/>
      <c r="Q109" s="124"/>
    </row>
    <row r="110" spans="1:17" ht="12.75" customHeight="1">
      <c r="A110" s="153"/>
      <c r="B110" s="154">
        <v>32</v>
      </c>
      <c r="C110" s="155" t="s">
        <v>464</v>
      </c>
      <c r="D110" s="156" t="s">
        <v>902</v>
      </c>
      <c r="E110" s="157" t="s">
        <v>903</v>
      </c>
      <c r="F110" s="157" t="s">
        <v>904</v>
      </c>
      <c r="G110" s="157" t="s">
        <v>905</v>
      </c>
      <c r="H110" s="157" t="s">
        <v>1373</v>
      </c>
      <c r="I110" s="157" t="s">
        <v>435</v>
      </c>
      <c r="J110" s="157"/>
      <c r="K110" s="157"/>
      <c r="L110" s="157"/>
      <c r="M110" s="157"/>
      <c r="N110" s="158"/>
      <c r="O110" s="167" t="s">
        <v>926</v>
      </c>
      <c r="P110" s="168"/>
      <c r="Q110" s="124"/>
    </row>
    <row r="111" spans="1:17" ht="12.75" customHeight="1">
      <c r="A111" s="149" t="s">
        <v>178</v>
      </c>
      <c r="B111" s="159"/>
      <c r="C111" s="160" t="s">
        <v>230</v>
      </c>
      <c r="D111" s="161" t="s">
        <v>907</v>
      </c>
      <c r="E111" s="162" t="s">
        <v>908</v>
      </c>
      <c r="F111" s="162" t="s">
        <v>1009</v>
      </c>
      <c r="G111" s="162" t="s">
        <v>1009</v>
      </c>
      <c r="H111" s="162" t="s">
        <v>603</v>
      </c>
      <c r="I111" s="162" t="s">
        <v>1374</v>
      </c>
      <c r="J111" s="162"/>
      <c r="K111" s="162"/>
      <c r="L111" s="162"/>
      <c r="M111" s="162"/>
      <c r="N111" s="163"/>
      <c r="O111" s="169"/>
      <c r="P111" s="170"/>
      <c r="Q111" s="124"/>
    </row>
    <row r="112" spans="1:17" ht="12.75" customHeight="1">
      <c r="A112" s="153"/>
      <c r="B112" s="154">
        <v>14</v>
      </c>
      <c r="C112" s="155" t="s">
        <v>447</v>
      </c>
      <c r="D112" s="156" t="s">
        <v>498</v>
      </c>
      <c r="E112" s="157" t="s">
        <v>499</v>
      </c>
      <c r="F112" s="157" t="s">
        <v>710</v>
      </c>
      <c r="G112" s="157" t="s">
        <v>715</v>
      </c>
      <c r="H112" s="157"/>
      <c r="I112" s="157"/>
      <c r="J112" s="157"/>
      <c r="K112" s="157"/>
      <c r="L112" s="157"/>
      <c r="M112" s="157"/>
      <c r="N112" s="158"/>
      <c r="O112" s="167" t="s">
        <v>1375</v>
      </c>
      <c r="P112" s="168"/>
      <c r="Q112" s="124"/>
    </row>
    <row r="113" spans="1:17" ht="12.75" customHeight="1">
      <c r="A113" s="149" t="s">
        <v>175</v>
      </c>
      <c r="B113" s="159"/>
      <c r="C113" s="160" t="s">
        <v>260</v>
      </c>
      <c r="D113" s="161" t="s">
        <v>500</v>
      </c>
      <c r="E113" s="162" t="s">
        <v>501</v>
      </c>
      <c r="F113" s="162" t="s">
        <v>739</v>
      </c>
      <c r="G113" s="162" t="s">
        <v>527</v>
      </c>
      <c r="H113" s="162"/>
      <c r="I113" s="162"/>
      <c r="J113" s="162"/>
      <c r="K113" s="162"/>
      <c r="L113" s="162"/>
      <c r="M113" s="162"/>
      <c r="N113" s="163"/>
      <c r="O113" s="169"/>
      <c r="P113" s="170"/>
      <c r="Q113" s="124"/>
    </row>
    <row r="114" spans="1:17" ht="12.75" customHeight="1">
      <c r="A114" s="153"/>
      <c r="B114" s="154">
        <v>24</v>
      </c>
      <c r="C114" s="155" t="s">
        <v>457</v>
      </c>
      <c r="D114" s="156" t="s">
        <v>536</v>
      </c>
      <c r="E114" s="157" t="s">
        <v>537</v>
      </c>
      <c r="F114" s="157" t="s">
        <v>757</v>
      </c>
      <c r="G114" s="157" t="s">
        <v>758</v>
      </c>
      <c r="H114" s="157"/>
      <c r="I114" s="157"/>
      <c r="J114" s="157"/>
      <c r="K114" s="157"/>
      <c r="L114" s="157"/>
      <c r="M114" s="157"/>
      <c r="N114" s="158"/>
      <c r="O114" s="167" t="s">
        <v>1376</v>
      </c>
      <c r="P114" s="168"/>
      <c r="Q114" s="124"/>
    </row>
    <row r="115" spans="1:17" ht="12.75" customHeight="1">
      <c r="A115" s="149" t="s">
        <v>178</v>
      </c>
      <c r="B115" s="159"/>
      <c r="C115" s="160" t="s">
        <v>230</v>
      </c>
      <c r="D115" s="161" t="s">
        <v>538</v>
      </c>
      <c r="E115" s="162" t="s">
        <v>538</v>
      </c>
      <c r="F115" s="162" t="s">
        <v>538</v>
      </c>
      <c r="G115" s="162" t="s">
        <v>760</v>
      </c>
      <c r="H115" s="162"/>
      <c r="I115" s="162"/>
      <c r="J115" s="162"/>
      <c r="K115" s="162"/>
      <c r="L115" s="162"/>
      <c r="M115" s="162"/>
      <c r="N115" s="163"/>
      <c r="O115" s="169"/>
      <c r="P115" s="170"/>
      <c r="Q115" s="124"/>
    </row>
    <row r="116" spans="1:17" ht="12.75" customHeight="1">
      <c r="A116" s="153"/>
      <c r="B116" s="154">
        <v>31</v>
      </c>
      <c r="C116" s="155" t="s">
        <v>463</v>
      </c>
      <c r="D116" s="156" t="s">
        <v>560</v>
      </c>
      <c r="E116" s="157" t="s">
        <v>549</v>
      </c>
      <c r="F116" s="157" t="s">
        <v>801</v>
      </c>
      <c r="G116" s="157" t="s">
        <v>802</v>
      </c>
      <c r="H116" s="157"/>
      <c r="I116" s="157"/>
      <c r="J116" s="157"/>
      <c r="K116" s="157"/>
      <c r="L116" s="157"/>
      <c r="M116" s="157"/>
      <c r="N116" s="158"/>
      <c r="O116" s="167" t="s">
        <v>1159</v>
      </c>
      <c r="P116" s="168"/>
      <c r="Q116" s="124"/>
    </row>
    <row r="117" spans="1:17" ht="12.75" customHeight="1">
      <c r="A117" s="149" t="s">
        <v>162</v>
      </c>
      <c r="B117" s="159"/>
      <c r="C117" s="160" t="s">
        <v>226</v>
      </c>
      <c r="D117" s="161" t="s">
        <v>570</v>
      </c>
      <c r="E117" s="162" t="s">
        <v>617</v>
      </c>
      <c r="F117" s="162" t="s">
        <v>542</v>
      </c>
      <c r="G117" s="162" t="s">
        <v>675</v>
      </c>
      <c r="H117" s="162"/>
      <c r="I117" s="162"/>
      <c r="J117" s="162"/>
      <c r="K117" s="162"/>
      <c r="L117" s="162"/>
      <c r="M117" s="162"/>
      <c r="N117" s="163"/>
      <c r="O117" s="169"/>
      <c r="P117" s="170"/>
      <c r="Q117" s="124"/>
    </row>
    <row r="118" spans="1:17" ht="12.75" customHeight="1">
      <c r="A118" s="153"/>
      <c r="B118" s="154">
        <v>28</v>
      </c>
      <c r="C118" s="155" t="s">
        <v>460</v>
      </c>
      <c r="D118" s="156" t="s">
        <v>554</v>
      </c>
      <c r="E118" s="157" t="s">
        <v>549</v>
      </c>
      <c r="F118" s="157" t="s">
        <v>567</v>
      </c>
      <c r="G118" s="157" t="s">
        <v>787</v>
      </c>
      <c r="H118" s="157"/>
      <c r="I118" s="157"/>
      <c r="J118" s="157"/>
      <c r="K118" s="157"/>
      <c r="L118" s="157"/>
      <c r="M118" s="157"/>
      <c r="N118" s="158"/>
      <c r="O118" s="167" t="s">
        <v>1156</v>
      </c>
      <c r="P118" s="168"/>
      <c r="Q118" s="124"/>
    </row>
    <row r="119" spans="1:17" ht="12.75" customHeight="1">
      <c r="A119" s="149" t="s">
        <v>178</v>
      </c>
      <c r="B119" s="159"/>
      <c r="C119" s="160" t="s">
        <v>230</v>
      </c>
      <c r="D119" s="161" t="s">
        <v>611</v>
      </c>
      <c r="E119" s="162" t="s">
        <v>610</v>
      </c>
      <c r="F119" s="162" t="s">
        <v>810</v>
      </c>
      <c r="G119" s="162" t="s">
        <v>811</v>
      </c>
      <c r="H119" s="162"/>
      <c r="I119" s="162"/>
      <c r="J119" s="162"/>
      <c r="K119" s="162"/>
      <c r="L119" s="162"/>
      <c r="M119" s="162"/>
      <c r="N119" s="163"/>
      <c r="O119" s="169"/>
      <c r="P119" s="170"/>
      <c r="Q119" s="124"/>
    </row>
    <row r="120" spans="1:17" ht="12.75" customHeight="1">
      <c r="A120" s="153"/>
      <c r="B120" s="154">
        <v>34</v>
      </c>
      <c r="C120" s="155" t="s">
        <v>466</v>
      </c>
      <c r="D120" s="156" t="s">
        <v>579</v>
      </c>
      <c r="E120" s="157" t="s">
        <v>580</v>
      </c>
      <c r="F120" s="157" t="s">
        <v>628</v>
      </c>
      <c r="G120" s="157" t="s">
        <v>834</v>
      </c>
      <c r="H120" s="157"/>
      <c r="I120" s="157"/>
      <c r="J120" s="157"/>
      <c r="K120" s="157"/>
      <c r="L120" s="157"/>
      <c r="M120" s="157"/>
      <c r="N120" s="158"/>
      <c r="O120" s="167" t="s">
        <v>1159</v>
      </c>
      <c r="P120" s="168"/>
      <c r="Q120" s="124"/>
    </row>
    <row r="121" spans="1:17" ht="12.75" customHeight="1">
      <c r="A121" s="149" t="s">
        <v>162</v>
      </c>
      <c r="B121" s="159"/>
      <c r="C121" s="160" t="s">
        <v>241</v>
      </c>
      <c r="D121" s="161" t="s">
        <v>639</v>
      </c>
      <c r="E121" s="162" t="s">
        <v>640</v>
      </c>
      <c r="F121" s="162" t="s">
        <v>565</v>
      </c>
      <c r="G121" s="162" t="s">
        <v>581</v>
      </c>
      <c r="H121" s="162"/>
      <c r="I121" s="162"/>
      <c r="J121" s="162"/>
      <c r="K121" s="162"/>
      <c r="L121" s="162"/>
      <c r="M121" s="162"/>
      <c r="N121" s="163"/>
      <c r="O121" s="169"/>
      <c r="P121" s="170"/>
      <c r="Q121" s="124"/>
    </row>
    <row r="122" spans="1:17" ht="12.75" customHeight="1">
      <c r="A122" s="153"/>
      <c r="B122" s="154">
        <v>51</v>
      </c>
      <c r="C122" s="155" t="s">
        <v>482</v>
      </c>
      <c r="D122" s="156" t="s">
        <v>568</v>
      </c>
      <c r="E122" s="157" t="s">
        <v>556</v>
      </c>
      <c r="F122" s="157" t="s">
        <v>837</v>
      </c>
      <c r="G122" s="157" t="s">
        <v>568</v>
      </c>
      <c r="H122" s="157"/>
      <c r="I122" s="157"/>
      <c r="J122" s="157"/>
      <c r="K122" s="157"/>
      <c r="L122" s="157"/>
      <c r="M122" s="157"/>
      <c r="N122" s="158"/>
      <c r="O122" s="167" t="s">
        <v>926</v>
      </c>
      <c r="P122" s="168"/>
      <c r="Q122" s="124"/>
    </row>
    <row r="123" spans="1:17" ht="12.75" customHeight="1">
      <c r="A123" s="149" t="s">
        <v>162</v>
      </c>
      <c r="B123" s="159"/>
      <c r="C123" s="160" t="s">
        <v>226</v>
      </c>
      <c r="D123" s="161" t="s">
        <v>630</v>
      </c>
      <c r="E123" s="162" t="s">
        <v>631</v>
      </c>
      <c r="F123" s="162" t="s">
        <v>924</v>
      </c>
      <c r="G123" s="162" t="s">
        <v>564</v>
      </c>
      <c r="H123" s="162"/>
      <c r="I123" s="162"/>
      <c r="J123" s="162"/>
      <c r="K123" s="162"/>
      <c r="L123" s="162"/>
      <c r="M123" s="162"/>
      <c r="N123" s="163"/>
      <c r="O123" s="169"/>
      <c r="P123" s="170"/>
      <c r="Q123" s="124"/>
    </row>
    <row r="124" spans="1:17" ht="12.75" customHeight="1">
      <c r="A124" s="153"/>
      <c r="B124" s="154">
        <v>65</v>
      </c>
      <c r="C124" s="155" t="s">
        <v>496</v>
      </c>
      <c r="D124" s="156" t="s">
        <v>671</v>
      </c>
      <c r="E124" s="157" t="s">
        <v>672</v>
      </c>
      <c r="F124" s="157" t="s">
        <v>986</v>
      </c>
      <c r="G124" s="157" t="s">
        <v>987</v>
      </c>
      <c r="H124" s="157"/>
      <c r="I124" s="157"/>
      <c r="J124" s="157"/>
      <c r="K124" s="157"/>
      <c r="L124" s="157"/>
      <c r="M124" s="157"/>
      <c r="N124" s="158"/>
      <c r="O124" s="167" t="s">
        <v>883</v>
      </c>
      <c r="P124" s="168"/>
      <c r="Q124" s="124"/>
    </row>
    <row r="125" spans="1:17" ht="12.75" customHeight="1">
      <c r="A125" s="149" t="s">
        <v>163</v>
      </c>
      <c r="B125" s="159"/>
      <c r="C125" s="160" t="s">
        <v>309</v>
      </c>
      <c r="D125" s="161" t="s">
        <v>879</v>
      </c>
      <c r="E125" s="162" t="s">
        <v>673</v>
      </c>
      <c r="F125" s="162" t="s">
        <v>989</v>
      </c>
      <c r="G125" s="162" t="s">
        <v>990</v>
      </c>
      <c r="H125" s="162"/>
      <c r="I125" s="162"/>
      <c r="J125" s="162"/>
      <c r="K125" s="162"/>
      <c r="L125" s="162"/>
      <c r="M125" s="162"/>
      <c r="N125" s="163"/>
      <c r="O125" s="169"/>
      <c r="P125" s="170"/>
      <c r="Q125" s="124"/>
    </row>
    <row r="126" spans="1:17" ht="12.75" customHeight="1">
      <c r="A126" s="153"/>
      <c r="B126" s="154">
        <v>68</v>
      </c>
      <c r="C126" s="155" t="s">
        <v>476</v>
      </c>
      <c r="D126" s="156" t="s">
        <v>592</v>
      </c>
      <c r="E126" s="157" t="s">
        <v>593</v>
      </c>
      <c r="F126" s="157"/>
      <c r="G126" s="157"/>
      <c r="H126" s="157"/>
      <c r="I126" s="157"/>
      <c r="J126" s="157"/>
      <c r="K126" s="157"/>
      <c r="L126" s="157"/>
      <c r="M126" s="157"/>
      <c r="N126" s="158"/>
      <c r="O126" s="167" t="s">
        <v>926</v>
      </c>
      <c r="P126" s="168"/>
      <c r="Q126" s="124"/>
    </row>
    <row r="127" spans="1:17" ht="12.75" customHeight="1">
      <c r="A127" s="149" t="s">
        <v>164</v>
      </c>
      <c r="B127" s="159"/>
      <c r="C127" s="160" t="s">
        <v>241</v>
      </c>
      <c r="D127" s="161" t="s">
        <v>880</v>
      </c>
      <c r="E127" s="162" t="s">
        <v>674</v>
      </c>
      <c r="F127" s="162"/>
      <c r="G127" s="162"/>
      <c r="H127" s="162"/>
      <c r="I127" s="162"/>
      <c r="J127" s="162"/>
      <c r="K127" s="162"/>
      <c r="L127" s="162"/>
      <c r="M127" s="162"/>
      <c r="N127" s="163"/>
      <c r="O127" s="169"/>
      <c r="P127" s="170"/>
      <c r="Q127" s="124"/>
    </row>
    <row r="128" spans="1:17" ht="12.75" customHeight="1">
      <c r="A128" s="153"/>
      <c r="B128" s="154">
        <v>55</v>
      </c>
      <c r="C128" s="155" t="s">
        <v>486</v>
      </c>
      <c r="D128" s="156" t="s">
        <v>647</v>
      </c>
      <c r="E128" s="157"/>
      <c r="F128" s="157"/>
      <c r="G128" s="157"/>
      <c r="H128" s="157"/>
      <c r="I128" s="157"/>
      <c r="J128" s="157"/>
      <c r="K128" s="157"/>
      <c r="L128" s="157"/>
      <c r="M128" s="157"/>
      <c r="N128" s="158"/>
      <c r="O128" s="167" t="s">
        <v>883</v>
      </c>
      <c r="P128" s="168"/>
      <c r="Q128" s="124"/>
    </row>
    <row r="129" spans="1:17" ht="12.75" customHeight="1">
      <c r="A129" s="149" t="s">
        <v>178</v>
      </c>
      <c r="B129" s="159"/>
      <c r="C129" s="160" t="s">
        <v>78</v>
      </c>
      <c r="D129" s="161" t="s">
        <v>884</v>
      </c>
      <c r="E129" s="162"/>
      <c r="F129" s="162"/>
      <c r="G129" s="162"/>
      <c r="H129" s="162"/>
      <c r="I129" s="162"/>
      <c r="J129" s="162"/>
      <c r="K129" s="162"/>
      <c r="L129" s="162"/>
      <c r="M129" s="162"/>
      <c r="N129" s="163"/>
      <c r="O129" s="169"/>
      <c r="P129" s="170"/>
      <c r="Q129" s="124"/>
    </row>
    <row r="130" spans="1:17" ht="12.75" customHeight="1">
      <c r="A130" s="153"/>
      <c r="B130" s="154">
        <v>64</v>
      </c>
      <c r="C130" s="155" t="s">
        <v>495</v>
      </c>
      <c r="D130" s="156" t="s">
        <v>885</v>
      </c>
      <c r="E130" s="157"/>
      <c r="F130" s="157"/>
      <c r="G130" s="157"/>
      <c r="H130" s="157"/>
      <c r="I130" s="157"/>
      <c r="J130" s="157"/>
      <c r="K130" s="157"/>
      <c r="L130" s="157"/>
      <c r="M130" s="157"/>
      <c r="N130" s="158"/>
      <c r="O130" s="167" t="s">
        <v>886</v>
      </c>
      <c r="P130" s="168"/>
      <c r="Q130" s="124"/>
    </row>
    <row r="131" spans="1:17" ht="12.75" customHeight="1">
      <c r="A131" s="149" t="s">
        <v>163</v>
      </c>
      <c r="B131" s="159"/>
      <c r="C131" s="160" t="s">
        <v>309</v>
      </c>
      <c r="D131" s="161" t="s">
        <v>669</v>
      </c>
      <c r="E131" s="162"/>
      <c r="F131" s="162"/>
      <c r="G131" s="162"/>
      <c r="H131" s="162"/>
      <c r="I131" s="162"/>
      <c r="J131" s="162"/>
      <c r="K131" s="162"/>
      <c r="L131" s="162"/>
      <c r="M131" s="162"/>
      <c r="N131" s="163"/>
      <c r="O131" s="169"/>
      <c r="P131" s="170"/>
      <c r="Q131" s="124"/>
    </row>
    <row r="132" spans="1:17" ht="12.75">
      <c r="A132" s="254"/>
      <c r="B132" s="254"/>
      <c r="C132" s="254"/>
      <c r="D132" s="254"/>
      <c r="E132" s="254"/>
      <c r="F132" s="254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124"/>
    </row>
    <row r="133" spans="1:17" ht="12.75">
      <c r="A133" s="254"/>
      <c r="B133" s="254"/>
      <c r="C133" s="254"/>
      <c r="D133" s="254"/>
      <c r="E133" s="254"/>
      <c r="F133" s="254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124"/>
    </row>
    <row r="134" spans="1:17" ht="12.75">
      <c r="A134" s="254"/>
      <c r="B134" s="254"/>
      <c r="C134" s="254"/>
      <c r="D134" s="254"/>
      <c r="E134" s="254"/>
      <c r="F134" s="254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124"/>
    </row>
    <row r="135" spans="1:17" ht="12.75">
      <c r="A135" s="254"/>
      <c r="B135" s="254"/>
      <c r="C135" s="254"/>
      <c r="D135" s="254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124"/>
    </row>
    <row r="136" spans="1:17" ht="12.75">
      <c r="A136" s="254"/>
      <c r="B136" s="254"/>
      <c r="C136" s="254"/>
      <c r="D136" s="254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124"/>
    </row>
    <row r="137" spans="1:17" ht="12.75">
      <c r="A137" s="254"/>
      <c r="B137" s="254"/>
      <c r="C137" s="254"/>
      <c r="D137" s="254"/>
      <c r="E137" s="254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124"/>
    </row>
    <row r="138" spans="1:17" ht="12.75">
      <c r="A138" s="254"/>
      <c r="B138" s="254"/>
      <c r="C138" s="254"/>
      <c r="D138" s="254"/>
      <c r="E138" s="254"/>
      <c r="F138" s="254"/>
      <c r="G138" s="254"/>
      <c r="H138" s="254"/>
      <c r="I138" s="254"/>
      <c r="J138" s="254"/>
      <c r="K138" s="254"/>
      <c r="L138" s="254"/>
      <c r="M138" s="254"/>
      <c r="N138" s="254"/>
      <c r="O138" s="254"/>
      <c r="P138" s="254"/>
      <c r="Q138" s="124"/>
    </row>
    <row r="139" spans="1:16" ht="12.75">
      <c r="A139" s="254"/>
      <c r="B139" s="254"/>
      <c r="C139" s="254"/>
      <c r="D139" s="254"/>
      <c r="E139" s="254"/>
      <c r="F139" s="254"/>
      <c r="G139" s="254"/>
      <c r="H139" s="254"/>
      <c r="I139" s="254"/>
      <c r="J139" s="254"/>
      <c r="K139" s="254"/>
      <c r="L139" s="254"/>
      <c r="M139" s="254"/>
      <c r="N139" s="254"/>
      <c r="O139" s="254"/>
      <c r="P139" s="254"/>
    </row>
    <row r="140" spans="1:16" ht="12.75">
      <c r="A140" s="254"/>
      <c r="B140" s="254"/>
      <c r="C140" s="254"/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4"/>
      <c r="P140" s="254"/>
    </row>
    <row r="141" spans="1:16" ht="12.75">
      <c r="A141" s="254"/>
      <c r="B141" s="254"/>
      <c r="C141" s="254"/>
      <c r="D141" s="254"/>
      <c r="E141" s="254"/>
      <c r="F141" s="254"/>
      <c r="G141" s="254"/>
      <c r="H141" s="254"/>
      <c r="I141" s="254"/>
      <c r="J141" s="254"/>
      <c r="K141" s="254"/>
      <c r="L141" s="254"/>
      <c r="M141" s="254"/>
      <c r="N141" s="254"/>
      <c r="O141" s="254"/>
      <c r="P141" s="254"/>
    </row>
    <row r="142" spans="1:16" ht="12.75">
      <c r="A142" s="254"/>
      <c r="B142" s="254"/>
      <c r="C142" s="254"/>
      <c r="D142" s="254"/>
      <c r="E142" s="254"/>
      <c r="F142" s="254"/>
      <c r="G142" s="254"/>
      <c r="H142" s="254"/>
      <c r="I142" s="254"/>
      <c r="J142" s="254"/>
      <c r="K142" s="254"/>
      <c r="L142" s="254"/>
      <c r="M142" s="254"/>
      <c r="N142" s="254"/>
      <c r="O142" s="254"/>
      <c r="P142" s="254"/>
    </row>
    <row r="143" spans="1:16" ht="12.75">
      <c r="A143" s="254"/>
      <c r="B143" s="254"/>
      <c r="C143" s="254"/>
      <c r="D143" s="254"/>
      <c r="E143" s="254"/>
      <c r="F143" s="254"/>
      <c r="G143" s="254"/>
      <c r="H143" s="254"/>
      <c r="I143" s="254"/>
      <c r="J143" s="254"/>
      <c r="K143" s="254"/>
      <c r="L143" s="254"/>
      <c r="M143" s="254"/>
      <c r="N143" s="254"/>
      <c r="O143" s="254"/>
      <c r="P143" s="254"/>
    </row>
    <row r="144" spans="1:16" ht="12.75">
      <c r="A144" s="254"/>
      <c r="B144" s="254"/>
      <c r="C144" s="254"/>
      <c r="D144" s="254"/>
      <c r="E144" s="254"/>
      <c r="F144" s="254"/>
      <c r="G144" s="254"/>
      <c r="H144" s="254"/>
      <c r="I144" s="254"/>
      <c r="J144" s="254"/>
      <c r="K144" s="254"/>
      <c r="L144" s="254"/>
      <c r="M144" s="254"/>
      <c r="N144" s="254"/>
      <c r="O144" s="254"/>
      <c r="P144" s="254"/>
    </row>
    <row r="145" spans="1:16" ht="12.75">
      <c r="A145" s="254"/>
      <c r="B145" s="254"/>
      <c r="C145" s="254"/>
      <c r="D145" s="254"/>
      <c r="E145" s="254"/>
      <c r="F145" s="254"/>
      <c r="G145" s="254"/>
      <c r="H145" s="254"/>
      <c r="I145" s="254"/>
      <c r="J145" s="254"/>
      <c r="K145" s="254"/>
      <c r="L145" s="254"/>
      <c r="M145" s="254"/>
      <c r="N145" s="254"/>
      <c r="O145" s="254"/>
      <c r="P145" s="254"/>
    </row>
    <row r="146" spans="1:16" ht="12.75">
      <c r="A146" s="254"/>
      <c r="B146" s="254"/>
      <c r="C146" s="254"/>
      <c r="D146" s="254"/>
      <c r="E146" s="254"/>
      <c r="F146" s="254"/>
      <c r="G146" s="254"/>
      <c r="H146" s="254"/>
      <c r="I146" s="254"/>
      <c r="J146" s="254"/>
      <c r="K146" s="254"/>
      <c r="L146" s="254"/>
      <c r="M146" s="254"/>
      <c r="N146" s="254"/>
      <c r="O146" s="254"/>
      <c r="P146" s="254"/>
    </row>
    <row r="147" spans="1:16" ht="12.75">
      <c r="A147" s="254"/>
      <c r="B147" s="254"/>
      <c r="C147" s="254"/>
      <c r="D147" s="254"/>
      <c r="E147" s="254"/>
      <c r="F147" s="254"/>
      <c r="G147" s="254"/>
      <c r="H147" s="254"/>
      <c r="I147" s="254"/>
      <c r="J147" s="254"/>
      <c r="K147" s="254"/>
      <c r="L147" s="254"/>
      <c r="M147" s="254"/>
      <c r="N147" s="254"/>
      <c r="O147" s="254"/>
      <c r="P147" s="254"/>
    </row>
    <row r="148" spans="1:16" ht="12.75">
      <c r="A148" s="254"/>
      <c r="B148" s="254"/>
      <c r="C148" s="254"/>
      <c r="D148" s="254"/>
      <c r="E148" s="254"/>
      <c r="F148" s="254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</row>
    <row r="149" spans="1:16" ht="12.75">
      <c r="A149" s="254"/>
      <c r="B149" s="254"/>
      <c r="C149" s="254"/>
      <c r="D149" s="254"/>
      <c r="E149" s="254"/>
      <c r="F149" s="254"/>
      <c r="G149" s="254"/>
      <c r="H149" s="254"/>
      <c r="I149" s="254"/>
      <c r="J149" s="254"/>
      <c r="K149" s="254"/>
      <c r="L149" s="254"/>
      <c r="M149" s="254"/>
      <c r="N149" s="254"/>
      <c r="O149" s="254"/>
      <c r="P149" s="254"/>
    </row>
    <row r="150" spans="1:16" ht="12.75">
      <c r="A150" s="254"/>
      <c r="B150" s="254"/>
      <c r="C150" s="254"/>
      <c r="D150" s="254"/>
      <c r="E150" s="254"/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</row>
    <row r="151" spans="1:16" ht="12.75">
      <c r="A151" s="254"/>
      <c r="B151" s="254"/>
      <c r="C151" s="254"/>
      <c r="D151" s="254"/>
      <c r="E151" s="254"/>
      <c r="F151" s="254"/>
      <c r="G151" s="254"/>
      <c r="H151" s="254"/>
      <c r="I151" s="254"/>
      <c r="J151" s="254"/>
      <c r="K151" s="254"/>
      <c r="L151" s="254"/>
      <c r="M151" s="254"/>
      <c r="N151" s="254"/>
      <c r="O151" s="254"/>
      <c r="P151" s="254"/>
    </row>
    <row r="152" spans="1:16" ht="12.75">
      <c r="A152" s="254"/>
      <c r="B152" s="254"/>
      <c r="C152" s="254"/>
      <c r="D152" s="254"/>
      <c r="E152" s="254"/>
      <c r="F152" s="254"/>
      <c r="G152" s="254"/>
      <c r="H152" s="254"/>
      <c r="I152" s="254"/>
      <c r="J152" s="254"/>
      <c r="K152" s="254"/>
      <c r="L152" s="254"/>
      <c r="M152" s="254"/>
      <c r="N152" s="254"/>
      <c r="O152" s="254"/>
      <c r="P152" s="254"/>
    </row>
    <row r="153" spans="1:16" ht="12.75">
      <c r="A153" s="254"/>
      <c r="B153" s="254"/>
      <c r="C153" s="254"/>
      <c r="D153" s="254"/>
      <c r="E153" s="254"/>
      <c r="F153" s="254"/>
      <c r="G153" s="254"/>
      <c r="H153" s="254"/>
      <c r="I153" s="254"/>
      <c r="J153" s="254"/>
      <c r="K153" s="254"/>
      <c r="L153" s="254"/>
      <c r="M153" s="254"/>
      <c r="N153" s="254"/>
      <c r="O153" s="254"/>
      <c r="P153" s="254"/>
    </row>
    <row r="154" spans="1:16" ht="12.75">
      <c r="A154" s="254"/>
      <c r="B154" s="254"/>
      <c r="C154" s="254"/>
      <c r="D154" s="254"/>
      <c r="E154" s="254"/>
      <c r="F154" s="254"/>
      <c r="G154" s="254"/>
      <c r="H154" s="254"/>
      <c r="I154" s="254"/>
      <c r="J154" s="254"/>
      <c r="K154" s="254"/>
      <c r="L154" s="254"/>
      <c r="M154" s="254"/>
      <c r="N154" s="254"/>
      <c r="O154" s="254"/>
      <c r="P154" s="254"/>
    </row>
    <row r="155" spans="1:16" ht="12.75">
      <c r="A155" s="254"/>
      <c r="B155" s="254"/>
      <c r="C155" s="254"/>
      <c r="D155" s="254"/>
      <c r="E155" s="254"/>
      <c r="F155" s="254"/>
      <c r="G155" s="254"/>
      <c r="H155" s="254"/>
      <c r="I155" s="254"/>
      <c r="J155" s="254"/>
      <c r="K155" s="254"/>
      <c r="L155" s="254"/>
      <c r="M155" s="254"/>
      <c r="N155" s="254"/>
      <c r="O155" s="254"/>
      <c r="P155" s="254"/>
    </row>
    <row r="156" spans="1:16" ht="12.75">
      <c r="A156" s="254"/>
      <c r="B156" s="254"/>
      <c r="C156" s="254"/>
      <c r="D156" s="254"/>
      <c r="E156" s="254"/>
      <c r="F156" s="254"/>
      <c r="G156" s="254"/>
      <c r="H156" s="254"/>
      <c r="I156" s="254"/>
      <c r="J156" s="254"/>
      <c r="K156" s="254"/>
      <c r="L156" s="254"/>
      <c r="M156" s="254"/>
      <c r="N156" s="254"/>
      <c r="O156" s="254"/>
      <c r="P156" s="254"/>
    </row>
    <row r="157" spans="1:16" ht="12.75">
      <c r="A157" s="254"/>
      <c r="B157" s="254"/>
      <c r="C157" s="254"/>
      <c r="D157" s="254"/>
      <c r="E157" s="254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</row>
    <row r="158" spans="1:16" ht="12.75">
      <c r="A158" s="254"/>
      <c r="B158" s="254"/>
      <c r="C158" s="254"/>
      <c r="D158" s="254"/>
      <c r="E158" s="254"/>
      <c r="F158" s="254"/>
      <c r="G158" s="254"/>
      <c r="H158" s="254"/>
      <c r="I158" s="254"/>
      <c r="J158" s="254"/>
      <c r="K158" s="254"/>
      <c r="L158" s="254"/>
      <c r="M158" s="254"/>
      <c r="N158" s="254"/>
      <c r="O158" s="254"/>
      <c r="P158" s="254"/>
    </row>
    <row r="159" spans="1:16" ht="12.75">
      <c r="A159" s="254"/>
      <c r="B159" s="254"/>
      <c r="C159" s="254"/>
      <c r="D159" s="254"/>
      <c r="E159" s="254"/>
      <c r="F159" s="254"/>
      <c r="G159" s="254"/>
      <c r="H159" s="254"/>
      <c r="I159" s="254"/>
      <c r="J159" s="254"/>
      <c r="K159" s="254"/>
      <c r="L159" s="254"/>
      <c r="M159" s="254"/>
      <c r="N159" s="254"/>
      <c r="O159" s="254"/>
      <c r="P159" s="254"/>
    </row>
    <row r="160" spans="1:16" ht="12.75">
      <c r="A160" s="254"/>
      <c r="B160" s="254"/>
      <c r="C160" s="254"/>
      <c r="D160" s="254"/>
      <c r="E160" s="254"/>
      <c r="F160" s="254"/>
      <c r="G160" s="254"/>
      <c r="H160" s="254"/>
      <c r="I160" s="254"/>
      <c r="J160" s="254"/>
      <c r="K160" s="254"/>
      <c r="L160" s="254"/>
      <c r="M160" s="254"/>
      <c r="N160" s="254"/>
      <c r="O160" s="254"/>
      <c r="P160" s="254"/>
    </row>
    <row r="161" spans="1:16" ht="12.75">
      <c r="A161" s="254"/>
      <c r="B161" s="254"/>
      <c r="C161" s="254"/>
      <c r="D161" s="254"/>
      <c r="E161" s="254"/>
      <c r="F161" s="254"/>
      <c r="G161" s="254"/>
      <c r="H161" s="254"/>
      <c r="I161" s="254"/>
      <c r="J161" s="254"/>
      <c r="K161" s="254"/>
      <c r="L161" s="254"/>
      <c r="M161" s="254"/>
      <c r="N161" s="254"/>
      <c r="O161" s="254"/>
      <c r="P161" s="254"/>
    </row>
    <row r="162" spans="1:16" ht="12.75">
      <c r="A162" s="254"/>
      <c r="B162" s="254"/>
      <c r="C162" s="254"/>
      <c r="D162" s="254"/>
      <c r="E162" s="254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</row>
    <row r="163" spans="1:16" ht="12.75">
      <c r="A163" s="254"/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</row>
    <row r="164" spans="1:16" ht="12.75">
      <c r="A164" s="254"/>
      <c r="B164" s="254"/>
      <c r="C164" s="254"/>
      <c r="D164" s="254"/>
      <c r="E164" s="254"/>
      <c r="F164" s="254"/>
      <c r="G164" s="254"/>
      <c r="H164" s="254"/>
      <c r="I164" s="254"/>
      <c r="J164" s="254"/>
      <c r="K164" s="254"/>
      <c r="L164" s="254"/>
      <c r="M164" s="254"/>
      <c r="N164" s="254"/>
      <c r="O164" s="254"/>
      <c r="P164" s="254"/>
    </row>
    <row r="165" spans="1:16" ht="12.75">
      <c r="A165" s="254"/>
      <c r="B165" s="254"/>
      <c r="C165" s="254"/>
      <c r="D165" s="254"/>
      <c r="E165" s="254"/>
      <c r="F165" s="254"/>
      <c r="G165" s="254"/>
      <c r="H165" s="254"/>
      <c r="I165" s="254"/>
      <c r="J165" s="254"/>
      <c r="K165" s="254"/>
      <c r="L165" s="254"/>
      <c r="M165" s="254"/>
      <c r="N165" s="254"/>
      <c r="O165" s="254"/>
      <c r="P165" s="254"/>
    </row>
    <row r="166" spans="1:16" ht="12.75">
      <c r="A166" s="254"/>
      <c r="B166" s="254"/>
      <c r="C166" s="254"/>
      <c r="D166" s="254"/>
      <c r="E166" s="254"/>
      <c r="F166" s="254"/>
      <c r="G166" s="254"/>
      <c r="H166" s="254"/>
      <c r="I166" s="254"/>
      <c r="J166" s="254"/>
      <c r="K166" s="254"/>
      <c r="L166" s="254"/>
      <c r="M166" s="254"/>
      <c r="N166" s="254"/>
      <c r="O166" s="254"/>
      <c r="P166" s="254"/>
    </row>
    <row r="167" spans="1:16" ht="12.75">
      <c r="A167" s="254"/>
      <c r="B167" s="254"/>
      <c r="C167" s="254"/>
      <c r="D167" s="254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</row>
    <row r="168" spans="1:16" ht="12.75">
      <c r="A168" s="254"/>
      <c r="B168" s="254"/>
      <c r="C168" s="254"/>
      <c r="D168" s="254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</row>
    <row r="169" spans="1:16" ht="12.75">
      <c r="A169" s="254"/>
      <c r="B169" s="254"/>
      <c r="C169" s="254"/>
      <c r="D169" s="254"/>
      <c r="E169" s="254"/>
      <c r="F169" s="254"/>
      <c r="G169" s="254"/>
      <c r="H169" s="254"/>
      <c r="I169" s="254"/>
      <c r="J169" s="254"/>
      <c r="K169" s="254"/>
      <c r="L169" s="254"/>
      <c r="M169" s="254"/>
      <c r="N169" s="254"/>
      <c r="O169" s="254"/>
      <c r="P169" s="254"/>
    </row>
    <row r="170" spans="1:16" ht="12.75">
      <c r="A170" s="254"/>
      <c r="B170" s="254"/>
      <c r="C170" s="254"/>
      <c r="D170" s="254"/>
      <c r="E170" s="254"/>
      <c r="F170" s="254"/>
      <c r="G170" s="254"/>
      <c r="H170" s="254"/>
      <c r="I170" s="254"/>
      <c r="J170" s="254"/>
      <c r="K170" s="254"/>
      <c r="L170" s="254"/>
      <c r="M170" s="254"/>
      <c r="N170" s="254"/>
      <c r="O170" s="254"/>
      <c r="P170" s="254"/>
    </row>
    <row r="171" spans="1:16" ht="12.75">
      <c r="A171" s="254"/>
      <c r="B171" s="254"/>
      <c r="C171" s="254"/>
      <c r="D171" s="254"/>
      <c r="E171" s="254"/>
      <c r="F171" s="254"/>
      <c r="G171" s="254"/>
      <c r="H171" s="254"/>
      <c r="I171" s="254"/>
      <c r="J171" s="254"/>
      <c r="K171" s="254"/>
      <c r="L171" s="254"/>
      <c r="M171" s="254"/>
      <c r="N171" s="254"/>
      <c r="O171" s="254"/>
      <c r="P171" s="254"/>
    </row>
    <row r="172" spans="1:16" ht="12.75">
      <c r="A172" s="254"/>
      <c r="B172" s="254"/>
      <c r="C172" s="254"/>
      <c r="D172" s="254"/>
      <c r="E172" s="254"/>
      <c r="F172" s="254"/>
      <c r="G172" s="254"/>
      <c r="H172" s="254"/>
      <c r="I172" s="254"/>
      <c r="J172" s="254"/>
      <c r="K172" s="254"/>
      <c r="L172" s="254"/>
      <c r="M172" s="254"/>
      <c r="N172" s="254"/>
      <c r="O172" s="254"/>
      <c r="P172" s="254"/>
    </row>
    <row r="173" spans="1:16" ht="12.75">
      <c r="A173" s="254"/>
      <c r="B173" s="254"/>
      <c r="C173" s="254"/>
      <c r="D173" s="254"/>
      <c r="E173" s="254"/>
      <c r="F173" s="254"/>
      <c r="G173" s="254"/>
      <c r="H173" s="254"/>
      <c r="I173" s="254"/>
      <c r="J173" s="254"/>
      <c r="K173" s="254"/>
      <c r="L173" s="254"/>
      <c r="M173" s="254"/>
      <c r="N173" s="254"/>
      <c r="O173" s="254"/>
      <c r="P173" s="254"/>
    </row>
    <row r="174" spans="1:16" ht="12.75">
      <c r="A174" s="254"/>
      <c r="B174" s="254"/>
      <c r="C174" s="254"/>
      <c r="D174" s="254"/>
      <c r="E174" s="254"/>
      <c r="F174" s="254"/>
      <c r="G174" s="254"/>
      <c r="H174" s="254"/>
      <c r="I174" s="254"/>
      <c r="J174" s="254"/>
      <c r="K174" s="254"/>
      <c r="L174" s="254"/>
      <c r="M174" s="254"/>
      <c r="N174" s="254"/>
      <c r="O174" s="254"/>
      <c r="P174" s="254"/>
    </row>
    <row r="175" spans="1:16" ht="12.75">
      <c r="A175" s="254"/>
      <c r="B175" s="254"/>
      <c r="C175" s="254"/>
      <c r="D175" s="254"/>
      <c r="E175" s="254"/>
      <c r="F175" s="254"/>
      <c r="G175" s="254"/>
      <c r="H175" s="254"/>
      <c r="I175" s="254"/>
      <c r="J175" s="254"/>
      <c r="K175" s="254"/>
      <c r="L175" s="254"/>
      <c r="M175" s="254"/>
      <c r="N175" s="254"/>
      <c r="O175" s="254"/>
      <c r="P175" s="254"/>
    </row>
    <row r="176" spans="1:16" ht="12.75">
      <c r="A176" s="254"/>
      <c r="B176" s="254"/>
      <c r="C176" s="254"/>
      <c r="D176" s="254"/>
      <c r="E176" s="254"/>
      <c r="F176" s="254"/>
      <c r="G176" s="254"/>
      <c r="H176" s="254"/>
      <c r="I176" s="254"/>
      <c r="J176" s="254"/>
      <c r="K176" s="254"/>
      <c r="L176" s="254"/>
      <c r="M176" s="254"/>
      <c r="N176" s="254"/>
      <c r="O176" s="254"/>
      <c r="P176" s="254"/>
    </row>
    <row r="177" spans="1:16" ht="12.75">
      <c r="A177" s="254"/>
      <c r="B177" s="254"/>
      <c r="C177" s="254"/>
      <c r="D177" s="254"/>
      <c r="E177" s="254"/>
      <c r="F177" s="254"/>
      <c r="G177" s="254"/>
      <c r="H177" s="254"/>
      <c r="I177" s="254"/>
      <c r="J177" s="254"/>
      <c r="K177" s="254"/>
      <c r="L177" s="254"/>
      <c r="M177" s="254"/>
      <c r="N177" s="254"/>
      <c r="O177" s="254"/>
      <c r="P177" s="254"/>
    </row>
    <row r="178" spans="1:16" ht="12.75">
      <c r="A178" s="254"/>
      <c r="B178" s="254"/>
      <c r="C178" s="254"/>
      <c r="D178" s="254"/>
      <c r="E178" s="254"/>
      <c r="F178" s="254"/>
      <c r="G178" s="254"/>
      <c r="H178" s="254"/>
      <c r="I178" s="254"/>
      <c r="J178" s="254"/>
      <c r="K178" s="254"/>
      <c r="L178" s="254"/>
      <c r="M178" s="254"/>
      <c r="N178" s="254"/>
      <c r="O178" s="254"/>
      <c r="P178" s="254"/>
    </row>
  </sheetData>
  <sheetProtection/>
  <mergeCells count="1">
    <mergeCell ref="D6:N6"/>
  </mergeCells>
  <printOptions horizontalCentered="1"/>
  <pageMargins left="0" right="0" top="0" bottom="0" header="0" footer="0"/>
  <pageSetup horizontalDpi="360" verticalDpi="360" orientation="landscape" paperSize="9" r:id="rId1"/>
  <rowBreaks count="1" manualBreakCount="1">
    <brk id="89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I543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140625" style="25" customWidth="1"/>
    <col min="2" max="2" width="4.421875" style="25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33" customWidth="1"/>
    <col min="9" max="9" width="9.57421875" style="25" customWidth="1"/>
  </cols>
  <sheetData>
    <row r="1" ht="15">
      <c r="F1" s="64" t="str">
        <f>Startlist!$F2</f>
        <v> </v>
      </c>
    </row>
    <row r="2" ht="15.75">
      <c r="F2" s="1" t="str">
        <f>Startlist!$F3</f>
        <v>Grossi Toidukaubad VIRU RALLY 2013</v>
      </c>
    </row>
    <row r="3" ht="15">
      <c r="F3" s="64" t="str">
        <f>Startlist!$F4</f>
        <v>05.-06. July 2013</v>
      </c>
    </row>
    <row r="4" spans="6:8" ht="15">
      <c r="F4" s="64" t="str">
        <f>Startlist!$F5</f>
        <v>Rakvere, Lääne- ja Ida-Virumaa</v>
      </c>
      <c r="H4" s="32"/>
    </row>
    <row r="5" spans="6:8" ht="15.75">
      <c r="F5" s="1"/>
      <c r="H5" s="32"/>
    </row>
    <row r="6" spans="1:9" ht="15.75">
      <c r="A6" s="15" t="s">
        <v>131</v>
      </c>
      <c r="F6" s="1"/>
      <c r="H6" s="32"/>
      <c r="I6" s="55" t="s">
        <v>1697</v>
      </c>
    </row>
    <row r="7" spans="1:9" ht="12.75">
      <c r="A7" s="39"/>
      <c r="B7" s="40" t="s">
        <v>151</v>
      </c>
      <c r="C7" s="41" t="s">
        <v>135</v>
      </c>
      <c r="D7" s="42" t="s">
        <v>136</v>
      </c>
      <c r="E7" s="42" t="s">
        <v>137</v>
      </c>
      <c r="F7" s="43" t="s">
        <v>138</v>
      </c>
      <c r="G7" s="42" t="s">
        <v>139</v>
      </c>
      <c r="H7" s="44" t="s">
        <v>140</v>
      </c>
      <c r="I7" s="45" t="s">
        <v>132</v>
      </c>
    </row>
    <row r="8" spans="1:9" s="4" customFormat="1" ht="15" customHeight="1">
      <c r="A8" s="26" t="s">
        <v>321</v>
      </c>
      <c r="B8" s="26" t="s">
        <v>1698</v>
      </c>
      <c r="C8" s="27" t="s">
        <v>175</v>
      </c>
      <c r="D8" s="28" t="s">
        <v>190</v>
      </c>
      <c r="E8" s="28" t="s">
        <v>191</v>
      </c>
      <c r="F8" s="27" t="s">
        <v>166</v>
      </c>
      <c r="G8" s="28" t="s">
        <v>192</v>
      </c>
      <c r="H8" s="34" t="s">
        <v>5</v>
      </c>
      <c r="I8" s="36" t="s">
        <v>1600</v>
      </c>
    </row>
    <row r="9" spans="1:9" ht="15" customHeight="1">
      <c r="A9" s="59" t="s">
        <v>322</v>
      </c>
      <c r="B9" s="59" t="s">
        <v>1699</v>
      </c>
      <c r="C9" s="60" t="s">
        <v>174</v>
      </c>
      <c r="D9" s="61" t="s">
        <v>267</v>
      </c>
      <c r="E9" s="61" t="s">
        <v>268</v>
      </c>
      <c r="F9" s="60" t="s">
        <v>166</v>
      </c>
      <c r="G9" s="61" t="s">
        <v>192</v>
      </c>
      <c r="H9" s="62" t="s">
        <v>236</v>
      </c>
      <c r="I9" s="63" t="s">
        <v>1603</v>
      </c>
    </row>
    <row r="10" spans="1:9" ht="15" customHeight="1">
      <c r="A10" s="59" t="s">
        <v>323</v>
      </c>
      <c r="B10" s="59" t="s">
        <v>1700</v>
      </c>
      <c r="C10" s="60" t="s">
        <v>174</v>
      </c>
      <c r="D10" s="61" t="s">
        <v>227</v>
      </c>
      <c r="E10" s="61" t="s">
        <v>228</v>
      </c>
      <c r="F10" s="60" t="s">
        <v>166</v>
      </c>
      <c r="G10" s="61" t="s">
        <v>270</v>
      </c>
      <c r="H10" s="62" t="s">
        <v>188</v>
      </c>
      <c r="I10" s="63" t="s">
        <v>1606</v>
      </c>
    </row>
    <row r="11" spans="1:9" ht="15" customHeight="1">
      <c r="A11" s="59" t="s">
        <v>324</v>
      </c>
      <c r="B11" s="59" t="s">
        <v>1701</v>
      </c>
      <c r="C11" s="60" t="s">
        <v>174</v>
      </c>
      <c r="D11" s="61" t="s">
        <v>90</v>
      </c>
      <c r="E11" s="61" t="s">
        <v>91</v>
      </c>
      <c r="F11" s="60" t="s">
        <v>166</v>
      </c>
      <c r="G11" s="61" t="s">
        <v>327</v>
      </c>
      <c r="H11" s="62" t="s">
        <v>188</v>
      </c>
      <c r="I11" s="63" t="s">
        <v>1609</v>
      </c>
    </row>
    <row r="12" spans="1:9" ht="15" customHeight="1">
      <c r="A12" s="59" t="s">
        <v>325</v>
      </c>
      <c r="B12" s="59" t="s">
        <v>1702</v>
      </c>
      <c r="C12" s="60" t="s">
        <v>174</v>
      </c>
      <c r="D12" s="61" t="s">
        <v>194</v>
      </c>
      <c r="E12" s="61" t="s">
        <v>195</v>
      </c>
      <c r="F12" s="60" t="s">
        <v>166</v>
      </c>
      <c r="G12" s="61" t="s">
        <v>192</v>
      </c>
      <c r="H12" s="62" t="s">
        <v>189</v>
      </c>
      <c r="I12" s="63" t="s">
        <v>1612</v>
      </c>
    </row>
    <row r="13" spans="1:9" ht="15" customHeight="1">
      <c r="A13" s="59" t="s">
        <v>326</v>
      </c>
      <c r="B13" s="59" t="s">
        <v>1703</v>
      </c>
      <c r="C13" s="60" t="s">
        <v>174</v>
      </c>
      <c r="D13" s="61" t="s">
        <v>224</v>
      </c>
      <c r="E13" s="61" t="s">
        <v>289</v>
      </c>
      <c r="F13" s="60" t="s">
        <v>166</v>
      </c>
      <c r="G13" s="61" t="s">
        <v>193</v>
      </c>
      <c r="H13" s="62" t="s">
        <v>188</v>
      </c>
      <c r="I13" s="63" t="s">
        <v>1615</v>
      </c>
    </row>
    <row r="14" spans="1:9" ht="15" customHeight="1">
      <c r="A14" s="59" t="s">
        <v>328</v>
      </c>
      <c r="B14" s="59" t="s">
        <v>1704</v>
      </c>
      <c r="C14" s="60" t="s">
        <v>174</v>
      </c>
      <c r="D14" s="61" t="s">
        <v>198</v>
      </c>
      <c r="E14" s="61" t="s">
        <v>199</v>
      </c>
      <c r="F14" s="60" t="s">
        <v>166</v>
      </c>
      <c r="G14" s="61" t="s">
        <v>200</v>
      </c>
      <c r="H14" s="62" t="s">
        <v>189</v>
      </c>
      <c r="I14" s="63" t="s">
        <v>1618</v>
      </c>
    </row>
    <row r="15" spans="1:9" ht="15" customHeight="1">
      <c r="A15" s="59" t="s">
        <v>329</v>
      </c>
      <c r="B15" s="59" t="s">
        <v>1705</v>
      </c>
      <c r="C15" s="60" t="s">
        <v>177</v>
      </c>
      <c r="D15" s="61" t="s">
        <v>279</v>
      </c>
      <c r="E15" s="61" t="s">
        <v>280</v>
      </c>
      <c r="F15" s="60" t="s">
        <v>172</v>
      </c>
      <c r="G15" s="61" t="s">
        <v>281</v>
      </c>
      <c r="H15" s="62" t="s">
        <v>247</v>
      </c>
      <c r="I15" s="63" t="s">
        <v>1622</v>
      </c>
    </row>
    <row r="16" spans="1:9" ht="15" customHeight="1">
      <c r="A16" s="59" t="s">
        <v>330</v>
      </c>
      <c r="B16" s="59" t="s">
        <v>1706</v>
      </c>
      <c r="C16" s="60" t="s">
        <v>177</v>
      </c>
      <c r="D16" s="61" t="s">
        <v>209</v>
      </c>
      <c r="E16" s="61" t="s">
        <v>210</v>
      </c>
      <c r="F16" s="60" t="s">
        <v>172</v>
      </c>
      <c r="G16" s="61" t="s">
        <v>94</v>
      </c>
      <c r="H16" s="62" t="s">
        <v>260</v>
      </c>
      <c r="I16" s="63" t="s">
        <v>1642</v>
      </c>
    </row>
    <row r="17" spans="1:9" ht="15" customHeight="1">
      <c r="A17" s="59" t="s">
        <v>331</v>
      </c>
      <c r="B17" s="59" t="s">
        <v>1707</v>
      </c>
      <c r="C17" s="60" t="s">
        <v>177</v>
      </c>
      <c r="D17" s="61" t="s">
        <v>106</v>
      </c>
      <c r="E17" s="61" t="s">
        <v>208</v>
      </c>
      <c r="F17" s="60" t="s">
        <v>166</v>
      </c>
      <c r="G17" s="61" t="s">
        <v>94</v>
      </c>
      <c r="H17" s="62" t="s">
        <v>238</v>
      </c>
      <c r="I17" s="63" t="s">
        <v>1644</v>
      </c>
    </row>
    <row r="18" spans="1:9" ht="15" customHeight="1">
      <c r="A18" s="56"/>
      <c r="B18" s="56"/>
      <c r="C18" s="57"/>
      <c r="D18" s="38"/>
      <c r="E18" s="38"/>
      <c r="F18" s="57"/>
      <c r="G18" s="38"/>
      <c r="H18" s="58"/>
      <c r="I18" s="56"/>
    </row>
    <row r="19" spans="1:9" ht="15" customHeight="1">
      <c r="A19" s="56"/>
      <c r="B19" s="56"/>
      <c r="C19" s="57"/>
      <c r="D19" s="38"/>
      <c r="E19" s="38"/>
      <c r="F19" s="57"/>
      <c r="G19" s="38"/>
      <c r="H19" s="58"/>
      <c r="I19" s="55" t="s">
        <v>1708</v>
      </c>
    </row>
    <row r="20" spans="1:9" s="4" customFormat="1" ht="15" customHeight="1">
      <c r="A20" s="29" t="s">
        <v>321</v>
      </c>
      <c r="B20" s="29" t="s">
        <v>1698</v>
      </c>
      <c r="C20" s="30" t="s">
        <v>175</v>
      </c>
      <c r="D20" s="31" t="s">
        <v>190</v>
      </c>
      <c r="E20" s="31" t="s">
        <v>191</v>
      </c>
      <c r="F20" s="30" t="s">
        <v>166</v>
      </c>
      <c r="G20" s="31" t="s">
        <v>192</v>
      </c>
      <c r="H20" s="35" t="s">
        <v>5</v>
      </c>
      <c r="I20" s="37" t="s">
        <v>1600</v>
      </c>
    </row>
    <row r="21" spans="1:9" s="38" customFormat="1" ht="15" customHeight="1">
      <c r="A21" s="50" t="s">
        <v>322</v>
      </c>
      <c r="B21" s="50" t="s">
        <v>1709</v>
      </c>
      <c r="C21" s="51" t="s">
        <v>175</v>
      </c>
      <c r="D21" s="52" t="s">
        <v>246</v>
      </c>
      <c r="E21" s="52" t="s">
        <v>202</v>
      </c>
      <c r="F21" s="51" t="s">
        <v>166</v>
      </c>
      <c r="G21" s="52" t="s">
        <v>327</v>
      </c>
      <c r="H21" s="53" t="s">
        <v>247</v>
      </c>
      <c r="I21" s="54" t="s">
        <v>1625</v>
      </c>
    </row>
    <row r="22" spans="1:9" s="38" customFormat="1" ht="15" customHeight="1">
      <c r="A22" s="50" t="s">
        <v>323</v>
      </c>
      <c r="B22" s="50" t="s">
        <v>1710</v>
      </c>
      <c r="C22" s="51" t="s">
        <v>175</v>
      </c>
      <c r="D22" s="52" t="s">
        <v>244</v>
      </c>
      <c r="E22" s="52" t="s">
        <v>245</v>
      </c>
      <c r="F22" s="51" t="s">
        <v>172</v>
      </c>
      <c r="G22" s="52" t="s">
        <v>193</v>
      </c>
      <c r="H22" s="53" t="s">
        <v>236</v>
      </c>
      <c r="I22" s="54" t="s">
        <v>1666</v>
      </c>
    </row>
    <row r="23" spans="1:9" ht="15" customHeight="1">
      <c r="A23" s="46"/>
      <c r="B23" s="46"/>
      <c r="C23" s="47"/>
      <c r="D23" s="48"/>
      <c r="E23" s="48"/>
      <c r="F23" s="47"/>
      <c r="G23" s="48"/>
      <c r="H23" s="49"/>
      <c r="I23" s="46"/>
    </row>
    <row r="24" spans="1:9" ht="15" customHeight="1">
      <c r="A24" s="46"/>
      <c r="B24" s="46"/>
      <c r="C24" s="47"/>
      <c r="D24" s="48"/>
      <c r="E24" s="48"/>
      <c r="F24" s="47"/>
      <c r="G24" s="48"/>
      <c r="H24" s="49"/>
      <c r="I24" s="55" t="s">
        <v>1711</v>
      </c>
    </row>
    <row r="25" spans="1:9" s="4" customFormat="1" ht="15" customHeight="1">
      <c r="A25" s="29" t="s">
        <v>321</v>
      </c>
      <c r="B25" s="29" t="s">
        <v>1699</v>
      </c>
      <c r="C25" s="30" t="s">
        <v>174</v>
      </c>
      <c r="D25" s="31" t="s">
        <v>267</v>
      </c>
      <c r="E25" s="31" t="s">
        <v>268</v>
      </c>
      <c r="F25" s="30" t="s">
        <v>166</v>
      </c>
      <c r="G25" s="31" t="s">
        <v>192</v>
      </c>
      <c r="H25" s="35" t="s">
        <v>236</v>
      </c>
      <c r="I25" s="37" t="s">
        <v>1602</v>
      </c>
    </row>
    <row r="26" spans="1:9" s="38" customFormat="1" ht="15" customHeight="1">
      <c r="A26" s="50" t="s">
        <v>322</v>
      </c>
      <c r="B26" s="50" t="s">
        <v>1700</v>
      </c>
      <c r="C26" s="51" t="s">
        <v>174</v>
      </c>
      <c r="D26" s="52" t="s">
        <v>227</v>
      </c>
      <c r="E26" s="52" t="s">
        <v>228</v>
      </c>
      <c r="F26" s="51" t="s">
        <v>166</v>
      </c>
      <c r="G26" s="52" t="s">
        <v>270</v>
      </c>
      <c r="H26" s="53" t="s">
        <v>188</v>
      </c>
      <c r="I26" s="54" t="s">
        <v>1712</v>
      </c>
    </row>
    <row r="27" spans="1:9" s="38" customFormat="1" ht="15" customHeight="1">
      <c r="A27" s="50" t="s">
        <v>323</v>
      </c>
      <c r="B27" s="50" t="s">
        <v>1701</v>
      </c>
      <c r="C27" s="51" t="s">
        <v>174</v>
      </c>
      <c r="D27" s="52" t="s">
        <v>90</v>
      </c>
      <c r="E27" s="52" t="s">
        <v>91</v>
      </c>
      <c r="F27" s="51" t="s">
        <v>166</v>
      </c>
      <c r="G27" s="52" t="s">
        <v>327</v>
      </c>
      <c r="H27" s="53" t="s">
        <v>188</v>
      </c>
      <c r="I27" s="54" t="s">
        <v>1713</v>
      </c>
    </row>
    <row r="28" spans="1:9" ht="15" customHeight="1">
      <c r="A28" s="46"/>
      <c r="B28" s="46"/>
      <c r="C28" s="47"/>
      <c r="D28" s="48"/>
      <c r="E28" s="48"/>
      <c r="F28" s="47"/>
      <c r="G28" s="48"/>
      <c r="H28" s="49"/>
      <c r="I28" s="46"/>
    </row>
    <row r="29" spans="1:9" ht="15" customHeight="1">
      <c r="A29" s="46"/>
      <c r="B29" s="46"/>
      <c r="C29" s="47"/>
      <c r="D29" s="48"/>
      <c r="E29" s="48"/>
      <c r="F29" s="47"/>
      <c r="G29" s="48"/>
      <c r="H29" s="49"/>
      <c r="I29" s="55" t="s">
        <v>1714</v>
      </c>
    </row>
    <row r="30" spans="1:9" s="4" customFormat="1" ht="15" customHeight="1">
      <c r="A30" s="29" t="s">
        <v>321</v>
      </c>
      <c r="B30" s="29" t="s">
        <v>1705</v>
      </c>
      <c r="C30" s="30" t="s">
        <v>177</v>
      </c>
      <c r="D30" s="31" t="s">
        <v>279</v>
      </c>
      <c r="E30" s="31" t="s">
        <v>280</v>
      </c>
      <c r="F30" s="30" t="s">
        <v>172</v>
      </c>
      <c r="G30" s="31" t="s">
        <v>281</v>
      </c>
      <c r="H30" s="35" t="s">
        <v>247</v>
      </c>
      <c r="I30" s="37" t="s">
        <v>1620</v>
      </c>
    </row>
    <row r="31" spans="1:9" ht="15" customHeight="1">
      <c r="A31" s="50" t="s">
        <v>322</v>
      </c>
      <c r="B31" s="50" t="s">
        <v>1706</v>
      </c>
      <c r="C31" s="51" t="s">
        <v>177</v>
      </c>
      <c r="D31" s="52" t="s">
        <v>209</v>
      </c>
      <c r="E31" s="52" t="s">
        <v>210</v>
      </c>
      <c r="F31" s="51" t="s">
        <v>172</v>
      </c>
      <c r="G31" s="52" t="s">
        <v>94</v>
      </c>
      <c r="H31" s="53" t="s">
        <v>260</v>
      </c>
      <c r="I31" s="54" t="s">
        <v>1715</v>
      </c>
    </row>
    <row r="32" spans="1:9" ht="15" customHeight="1">
      <c r="A32" s="50" t="s">
        <v>323</v>
      </c>
      <c r="B32" s="50" t="s">
        <v>1707</v>
      </c>
      <c r="C32" s="51" t="s">
        <v>177</v>
      </c>
      <c r="D32" s="52" t="s">
        <v>106</v>
      </c>
      <c r="E32" s="52" t="s">
        <v>208</v>
      </c>
      <c r="F32" s="51" t="s">
        <v>166</v>
      </c>
      <c r="G32" s="52" t="s">
        <v>94</v>
      </c>
      <c r="H32" s="53" t="s">
        <v>238</v>
      </c>
      <c r="I32" s="54" t="s">
        <v>1716</v>
      </c>
    </row>
    <row r="33" spans="1:9" ht="15" customHeight="1">
      <c r="A33" s="46"/>
      <c r="B33" s="46"/>
      <c r="C33" s="47"/>
      <c r="D33" s="48"/>
      <c r="E33" s="48"/>
      <c r="F33" s="47"/>
      <c r="G33" s="48"/>
      <c r="H33" s="49"/>
      <c r="I33" s="46"/>
    </row>
    <row r="34" spans="1:9" ht="15" customHeight="1">
      <c r="A34" s="46"/>
      <c r="B34" s="46"/>
      <c r="C34" s="47"/>
      <c r="D34" s="48"/>
      <c r="E34" s="48"/>
      <c r="F34" s="47"/>
      <c r="G34" s="48"/>
      <c r="H34" s="49"/>
      <c r="I34" s="55" t="s">
        <v>1717</v>
      </c>
    </row>
    <row r="35" spans="1:9" s="4" customFormat="1" ht="15" customHeight="1">
      <c r="A35" s="29" t="s">
        <v>321</v>
      </c>
      <c r="B35" s="29" t="s">
        <v>1718</v>
      </c>
      <c r="C35" s="30" t="s">
        <v>176</v>
      </c>
      <c r="D35" s="31" t="s">
        <v>205</v>
      </c>
      <c r="E35" s="31" t="s">
        <v>206</v>
      </c>
      <c r="F35" s="30" t="s">
        <v>166</v>
      </c>
      <c r="G35" s="31" t="s">
        <v>225</v>
      </c>
      <c r="H35" s="35" t="s">
        <v>226</v>
      </c>
      <c r="I35" s="37" t="s">
        <v>1657</v>
      </c>
    </row>
    <row r="36" spans="1:9" ht="15" customHeight="1">
      <c r="A36" s="50"/>
      <c r="B36" s="50"/>
      <c r="C36" s="51"/>
      <c r="D36" s="52"/>
      <c r="E36" s="52"/>
      <c r="F36" s="51"/>
      <c r="G36" s="52"/>
      <c r="H36" s="53"/>
      <c r="I36" s="54"/>
    </row>
    <row r="37" spans="1:9" ht="15" customHeight="1">
      <c r="A37" s="50"/>
      <c r="B37" s="50"/>
      <c r="C37" s="51"/>
      <c r="D37" s="52"/>
      <c r="E37" s="52"/>
      <c r="F37" s="51"/>
      <c r="G37" s="52"/>
      <c r="H37" s="53"/>
      <c r="I37" s="54"/>
    </row>
    <row r="38" spans="1:9" s="38" customFormat="1" ht="15" customHeight="1">
      <c r="A38" s="46"/>
      <c r="B38" s="46"/>
      <c r="C38" s="47"/>
      <c r="D38" s="48"/>
      <c r="E38" s="48"/>
      <c r="F38" s="47"/>
      <c r="G38" s="48"/>
      <c r="H38" s="49"/>
      <c r="I38" s="46"/>
    </row>
    <row r="39" spans="1:9" s="38" customFormat="1" ht="15" customHeight="1">
      <c r="A39" s="46"/>
      <c r="B39" s="46"/>
      <c r="C39" s="47"/>
      <c r="D39" s="48"/>
      <c r="E39" s="48"/>
      <c r="F39" s="47"/>
      <c r="G39" s="48"/>
      <c r="H39" s="49"/>
      <c r="I39" s="55" t="s">
        <v>1719</v>
      </c>
    </row>
    <row r="40" spans="1:9" s="4" customFormat="1" ht="15" customHeight="1">
      <c r="A40" s="29" t="s">
        <v>321</v>
      </c>
      <c r="B40" s="29" t="s">
        <v>1720</v>
      </c>
      <c r="C40" s="30" t="s">
        <v>162</v>
      </c>
      <c r="D40" s="31" t="s">
        <v>248</v>
      </c>
      <c r="E40" s="31" t="s">
        <v>103</v>
      </c>
      <c r="F40" s="30" t="s">
        <v>166</v>
      </c>
      <c r="G40" s="31" t="s">
        <v>192</v>
      </c>
      <c r="H40" s="35" t="s">
        <v>250</v>
      </c>
      <c r="I40" s="37" t="s">
        <v>1674</v>
      </c>
    </row>
    <row r="41" spans="1:9" ht="15" customHeight="1">
      <c r="A41" s="50"/>
      <c r="B41" s="50"/>
      <c r="C41" s="51"/>
      <c r="D41" s="52"/>
      <c r="E41" s="52"/>
      <c r="F41" s="51"/>
      <c r="G41" s="52"/>
      <c r="H41" s="53"/>
      <c r="I41" s="54"/>
    </row>
    <row r="42" spans="1:9" ht="15" customHeight="1">
      <c r="A42" s="50"/>
      <c r="B42" s="50"/>
      <c r="C42" s="51"/>
      <c r="D42" s="52"/>
      <c r="E42" s="52"/>
      <c r="F42" s="51"/>
      <c r="G42" s="52"/>
      <c r="H42" s="53"/>
      <c r="I42" s="54"/>
    </row>
    <row r="43" spans="1:9" s="38" customFormat="1" ht="15" customHeight="1">
      <c r="A43" s="46"/>
      <c r="B43" s="46"/>
      <c r="C43" s="47"/>
      <c r="D43" s="48"/>
      <c r="E43" s="48"/>
      <c r="F43" s="47"/>
      <c r="G43" s="48"/>
      <c r="H43" s="49"/>
      <c r="I43" s="46"/>
    </row>
    <row r="44" spans="1:9" s="38" customFormat="1" ht="15" customHeight="1">
      <c r="A44" s="46"/>
      <c r="B44" s="46"/>
      <c r="C44" s="47"/>
      <c r="D44" s="48"/>
      <c r="E44" s="48"/>
      <c r="F44" s="47"/>
      <c r="G44" s="48"/>
      <c r="H44" s="49"/>
      <c r="I44" s="55" t="s">
        <v>1721</v>
      </c>
    </row>
    <row r="45" spans="1:9" s="4" customFormat="1" ht="15" customHeight="1">
      <c r="A45" s="29" t="s">
        <v>321</v>
      </c>
      <c r="B45" s="29" t="s">
        <v>1722</v>
      </c>
      <c r="C45" s="30" t="s">
        <v>184</v>
      </c>
      <c r="D45" s="31" t="s">
        <v>196</v>
      </c>
      <c r="E45" s="31" t="s">
        <v>197</v>
      </c>
      <c r="F45" s="30" t="s">
        <v>166</v>
      </c>
      <c r="G45" s="31" t="s">
        <v>196</v>
      </c>
      <c r="H45" s="35" t="s">
        <v>100</v>
      </c>
      <c r="I45" s="37" t="s">
        <v>1646</v>
      </c>
    </row>
    <row r="46" spans="1:9" ht="15" customHeight="1">
      <c r="A46" s="50" t="s">
        <v>322</v>
      </c>
      <c r="B46" s="50" t="s">
        <v>1723</v>
      </c>
      <c r="C46" s="51" t="s">
        <v>184</v>
      </c>
      <c r="D46" s="52" t="s">
        <v>215</v>
      </c>
      <c r="E46" s="52" t="s">
        <v>80</v>
      </c>
      <c r="F46" s="51" t="s">
        <v>166</v>
      </c>
      <c r="G46" s="52" t="s">
        <v>216</v>
      </c>
      <c r="H46" s="53" t="s">
        <v>98</v>
      </c>
      <c r="I46" s="54" t="s">
        <v>1724</v>
      </c>
    </row>
    <row r="47" spans="1:9" ht="15" customHeight="1">
      <c r="A47" s="50" t="s">
        <v>323</v>
      </c>
      <c r="B47" s="50" t="s">
        <v>1725</v>
      </c>
      <c r="C47" s="51" t="s">
        <v>184</v>
      </c>
      <c r="D47" s="52" t="s">
        <v>52</v>
      </c>
      <c r="E47" s="52" t="s">
        <v>53</v>
      </c>
      <c r="F47" s="51" t="s">
        <v>185</v>
      </c>
      <c r="G47" s="52" t="s">
        <v>54</v>
      </c>
      <c r="H47" s="53" t="s">
        <v>251</v>
      </c>
      <c r="I47" s="54" t="s">
        <v>1726</v>
      </c>
    </row>
    <row r="48" spans="1:9" ht="15" customHeight="1">
      <c r="A48" s="46"/>
      <c r="B48" s="46"/>
      <c r="C48" s="47"/>
      <c r="D48" s="48"/>
      <c r="E48" s="48"/>
      <c r="F48" s="47"/>
      <c r="G48" s="48"/>
      <c r="H48" s="49"/>
      <c r="I48" s="46"/>
    </row>
    <row r="49" spans="1:9" ht="15" customHeight="1">
      <c r="A49" s="46"/>
      <c r="B49" s="46"/>
      <c r="C49" s="47"/>
      <c r="D49" s="48"/>
      <c r="E49" s="48"/>
      <c r="F49" s="47"/>
      <c r="G49" s="48"/>
      <c r="H49" s="49"/>
      <c r="I49" s="55" t="s">
        <v>1727</v>
      </c>
    </row>
    <row r="50" spans="1:9" s="9" customFormat="1" ht="15" customHeight="1">
      <c r="A50" s="29" t="s">
        <v>321</v>
      </c>
      <c r="B50" s="29" t="s">
        <v>1728</v>
      </c>
      <c r="C50" s="30" t="s">
        <v>164</v>
      </c>
      <c r="D50" s="31" t="s">
        <v>72</v>
      </c>
      <c r="E50" s="31" t="s">
        <v>73</v>
      </c>
      <c r="F50" s="30" t="s">
        <v>172</v>
      </c>
      <c r="G50" s="31" t="s">
        <v>74</v>
      </c>
      <c r="H50" s="35" t="s">
        <v>241</v>
      </c>
      <c r="I50" s="37" t="s">
        <v>1677</v>
      </c>
    </row>
    <row r="51" spans="1:9" ht="15" customHeight="1">
      <c r="A51" s="50" t="s">
        <v>322</v>
      </c>
      <c r="B51" s="50" t="s">
        <v>1729</v>
      </c>
      <c r="C51" s="51" t="s">
        <v>164</v>
      </c>
      <c r="D51" s="52" t="s">
        <v>255</v>
      </c>
      <c r="E51" s="52" t="s">
        <v>256</v>
      </c>
      <c r="F51" s="51" t="s">
        <v>166</v>
      </c>
      <c r="G51" s="52" t="s">
        <v>229</v>
      </c>
      <c r="H51" s="53" t="s">
        <v>235</v>
      </c>
      <c r="I51" s="54" t="s">
        <v>1730</v>
      </c>
    </row>
    <row r="52" spans="1:9" ht="15" customHeight="1">
      <c r="A52" s="50"/>
      <c r="B52" s="50"/>
      <c r="C52" s="51"/>
      <c r="D52" s="52"/>
      <c r="E52" s="52"/>
      <c r="F52" s="51"/>
      <c r="G52" s="52"/>
      <c r="H52" s="53"/>
      <c r="I52" s="54"/>
    </row>
    <row r="53" spans="1:9" s="4" customFormat="1" ht="15" customHeight="1">
      <c r="A53" s="46"/>
      <c r="B53" s="46"/>
      <c r="C53" s="47"/>
      <c r="D53" s="48"/>
      <c r="E53" s="48"/>
      <c r="F53" s="47"/>
      <c r="G53" s="48"/>
      <c r="H53" s="49"/>
      <c r="I53" s="46"/>
    </row>
    <row r="54" spans="1:9" ht="15" customHeight="1">
      <c r="A54" s="46"/>
      <c r="B54" s="46"/>
      <c r="C54" s="47"/>
      <c r="D54" s="48"/>
      <c r="E54" s="48"/>
      <c r="F54" s="47"/>
      <c r="G54" s="48"/>
      <c r="H54" s="49"/>
      <c r="I54" s="55" t="s">
        <v>1731</v>
      </c>
    </row>
    <row r="55" spans="1:9" s="9" customFormat="1" ht="15" customHeight="1">
      <c r="A55" s="29" t="s">
        <v>321</v>
      </c>
      <c r="B55" s="29" t="s">
        <v>1732</v>
      </c>
      <c r="C55" s="30" t="s">
        <v>163</v>
      </c>
      <c r="D55" s="31" t="s">
        <v>305</v>
      </c>
      <c r="E55" s="31" t="s">
        <v>306</v>
      </c>
      <c r="F55" s="30" t="s">
        <v>166</v>
      </c>
      <c r="G55" s="31" t="s">
        <v>307</v>
      </c>
      <c r="H55" s="35" t="s">
        <v>253</v>
      </c>
      <c r="I55" s="37" t="s">
        <v>1683</v>
      </c>
    </row>
    <row r="56" spans="1:9" ht="15" customHeight="1">
      <c r="A56" s="50" t="s">
        <v>322</v>
      </c>
      <c r="B56" s="50" t="s">
        <v>1733</v>
      </c>
      <c r="C56" s="51" t="s">
        <v>163</v>
      </c>
      <c r="D56" s="52" t="s">
        <v>298</v>
      </c>
      <c r="E56" s="52" t="s">
        <v>299</v>
      </c>
      <c r="F56" s="51" t="s">
        <v>166</v>
      </c>
      <c r="G56" s="52" t="s">
        <v>229</v>
      </c>
      <c r="H56" s="53" t="s">
        <v>294</v>
      </c>
      <c r="I56" s="54" t="s">
        <v>1734</v>
      </c>
    </row>
    <row r="57" spans="1:9" ht="15" customHeight="1">
      <c r="A57" s="50"/>
      <c r="B57" s="50"/>
      <c r="C57" s="51"/>
      <c r="D57" s="52"/>
      <c r="E57" s="52"/>
      <c r="F57" s="51"/>
      <c r="G57" s="52"/>
      <c r="H57" s="53"/>
      <c r="I57" s="54"/>
    </row>
    <row r="58" spans="1:9" s="4" customFormat="1" ht="15" customHeight="1">
      <c r="A58" s="46"/>
      <c r="B58" s="46"/>
      <c r="C58" s="47"/>
      <c r="D58" s="48"/>
      <c r="E58" s="48"/>
      <c r="F58" s="47"/>
      <c r="G58" s="48"/>
      <c r="H58" s="49"/>
      <c r="I58" s="46"/>
    </row>
    <row r="59" spans="1:9" ht="15" customHeight="1">
      <c r="A59" s="46"/>
      <c r="B59" s="46"/>
      <c r="C59" s="47"/>
      <c r="D59" s="48"/>
      <c r="E59" s="48"/>
      <c r="F59" s="47"/>
      <c r="G59" s="48"/>
      <c r="H59" s="49"/>
      <c r="I59" s="55" t="s">
        <v>1735</v>
      </c>
    </row>
    <row r="60" spans="1:9" s="9" customFormat="1" ht="15" customHeight="1">
      <c r="A60" s="29" t="s">
        <v>321</v>
      </c>
      <c r="B60" s="29" t="s">
        <v>1736</v>
      </c>
      <c r="C60" s="30" t="s">
        <v>266</v>
      </c>
      <c r="D60" s="31" t="s">
        <v>314</v>
      </c>
      <c r="E60" s="31" t="s">
        <v>315</v>
      </c>
      <c r="F60" s="30" t="s">
        <v>166</v>
      </c>
      <c r="G60" s="31" t="s">
        <v>310</v>
      </c>
      <c r="H60" s="35" t="s">
        <v>313</v>
      </c>
      <c r="I60" s="37" t="s">
        <v>1695</v>
      </c>
    </row>
    <row r="61" spans="1:9" ht="15" customHeight="1">
      <c r="A61" s="50"/>
      <c r="B61" s="50"/>
      <c r="C61" s="51"/>
      <c r="D61" s="52"/>
      <c r="E61" s="52"/>
      <c r="F61" s="51"/>
      <c r="G61" s="52"/>
      <c r="H61" s="53"/>
      <c r="I61" s="54"/>
    </row>
    <row r="62" spans="1:9" s="4" customFormat="1" ht="15" customHeight="1">
      <c r="A62" s="54"/>
      <c r="B62" s="54"/>
      <c r="C62" s="118"/>
      <c r="D62" s="119"/>
      <c r="E62" s="119"/>
      <c r="F62" s="118"/>
      <c r="G62" s="119"/>
      <c r="H62" s="120"/>
      <c r="I62" s="54"/>
    </row>
    <row r="63" spans="1:9" s="4" customFormat="1" ht="15" customHeight="1">
      <c r="A63" s="46"/>
      <c r="B63" s="46"/>
      <c r="C63" s="47"/>
      <c r="D63" s="48"/>
      <c r="E63" s="48"/>
      <c r="F63" s="47"/>
      <c r="G63" s="48"/>
      <c r="H63" s="49"/>
      <c r="I63" s="46"/>
    </row>
    <row r="64" spans="1:9" s="4" customFormat="1" ht="15" customHeight="1">
      <c r="A64" s="46"/>
      <c r="B64" s="46"/>
      <c r="C64" s="47"/>
      <c r="D64" s="48"/>
      <c r="E64" s="48"/>
      <c r="F64" s="47"/>
      <c r="G64" s="48"/>
      <c r="H64" s="49"/>
      <c r="I64" s="46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  <row r="116" ht="12.75">
      <c r="F116" s="3"/>
    </row>
    <row r="117" ht="12.75">
      <c r="F117" s="3"/>
    </row>
    <row r="118" ht="12.75">
      <c r="F118" s="3"/>
    </row>
    <row r="119" ht="12.75">
      <c r="F119" s="3"/>
    </row>
    <row r="120" ht="12.75">
      <c r="F120" s="3"/>
    </row>
    <row r="121" ht="12.75">
      <c r="F121" s="3"/>
    </row>
    <row r="122" ht="12.75">
      <c r="F122" s="3"/>
    </row>
    <row r="123" ht="12.75">
      <c r="F123" s="3"/>
    </row>
    <row r="124" ht="12.75"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  <row r="134" ht="12.75">
      <c r="F134" s="3"/>
    </row>
    <row r="135" ht="12.75">
      <c r="F135" s="3"/>
    </row>
    <row r="136" ht="12.75">
      <c r="F136" s="3"/>
    </row>
    <row r="137" ht="12.75">
      <c r="F137" s="3"/>
    </row>
    <row r="138" ht="12.75">
      <c r="F138" s="3"/>
    </row>
    <row r="139" ht="12.75">
      <c r="F139" s="3"/>
    </row>
    <row r="140" ht="12.75">
      <c r="F140" s="3"/>
    </row>
    <row r="141" ht="12.75">
      <c r="F141" s="3"/>
    </row>
    <row r="142" ht="12.75">
      <c r="F142" s="3"/>
    </row>
    <row r="143" ht="12.75">
      <c r="F143" s="3"/>
    </row>
    <row r="144" ht="12.75">
      <c r="F144" s="3"/>
    </row>
    <row r="145" ht="12.75">
      <c r="F145" s="3"/>
    </row>
    <row r="146" ht="12.75">
      <c r="F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ht="12.75">
      <c r="F172" s="3"/>
    </row>
    <row r="173" ht="12.75">
      <c r="F173" s="3"/>
    </row>
    <row r="174" ht="12.75">
      <c r="F174" s="3"/>
    </row>
    <row r="175" ht="12.75">
      <c r="F175" s="3"/>
    </row>
    <row r="176" ht="12.75">
      <c r="F176" s="3"/>
    </row>
    <row r="177" ht="12.75">
      <c r="F177" s="3"/>
    </row>
    <row r="178" ht="12.75">
      <c r="F178" s="3"/>
    </row>
    <row r="179" ht="12.75">
      <c r="F179" s="3"/>
    </row>
    <row r="180" ht="12.75">
      <c r="F180" s="3"/>
    </row>
    <row r="181" ht="12.75">
      <c r="F181" s="3"/>
    </row>
    <row r="182" ht="12.75">
      <c r="F182" s="3"/>
    </row>
    <row r="183" ht="12.75">
      <c r="F183" s="3"/>
    </row>
    <row r="184" ht="12.75">
      <c r="F184" s="3"/>
    </row>
    <row r="185" ht="12.75">
      <c r="F185" s="3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  <row r="525" ht="12.75">
      <c r="F525" s="3"/>
    </row>
    <row r="526" ht="12.75">
      <c r="F526" s="3"/>
    </row>
    <row r="527" ht="12.75">
      <c r="F527" s="3"/>
    </row>
    <row r="528" ht="12.75">
      <c r="F528" s="3"/>
    </row>
    <row r="529" ht="12.75">
      <c r="F529" s="3"/>
    </row>
    <row r="530" ht="12.75">
      <c r="F530" s="3"/>
    </row>
    <row r="531" ht="12.75">
      <c r="F531" s="3"/>
    </row>
    <row r="532" ht="12.75">
      <c r="F532" s="3"/>
    </row>
    <row r="533" ht="12.75">
      <c r="F533" s="3"/>
    </row>
    <row r="534" ht="12.75">
      <c r="F534" s="3"/>
    </row>
    <row r="535" ht="12.75">
      <c r="F535" s="3"/>
    </row>
    <row r="536" ht="12.75">
      <c r="F536" s="3"/>
    </row>
    <row r="537" ht="12.75">
      <c r="F537" s="3"/>
    </row>
    <row r="538" ht="12.75">
      <c r="F538" s="3"/>
    </row>
    <row r="539" ht="12.75">
      <c r="F539" s="3"/>
    </row>
    <row r="540" ht="12.75">
      <c r="F540" s="3"/>
    </row>
    <row r="541" ht="12.75">
      <c r="F541" s="3"/>
    </row>
    <row r="542" ht="12.75">
      <c r="F542" s="3"/>
    </row>
    <row r="543" ht="12.75">
      <c r="F543" s="3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workbookViewId="0" topLeftCell="A1">
      <selection activeCell="D27" sqref="D27"/>
    </sheetView>
  </sheetViews>
  <sheetFormatPr defaultColWidth="9.140625" defaultRowHeight="12.75"/>
  <cols>
    <col min="1" max="1" width="10.7109375" style="0" customWidth="1"/>
    <col min="2" max="2" width="6.57421875" style="66" customWidth="1"/>
    <col min="3" max="3" width="5.57421875" style="3" customWidth="1"/>
    <col min="4" max="4" width="22.28125" style="0" customWidth="1"/>
    <col min="5" max="5" width="20.421875" style="0" customWidth="1"/>
    <col min="6" max="6" width="10.8515625" style="33" customWidth="1"/>
    <col min="7" max="7" width="27.421875" style="33" customWidth="1"/>
    <col min="8" max="8" width="13.140625" style="145" customWidth="1"/>
  </cols>
  <sheetData>
    <row r="1" spans="1:11" ht="15">
      <c r="A1" s="106"/>
      <c r="B1" s="129"/>
      <c r="C1" s="123"/>
      <c r="D1" s="106"/>
      <c r="E1" s="107" t="str">
        <f>Startlist!$F2</f>
        <v> </v>
      </c>
      <c r="F1" s="130"/>
      <c r="G1" s="130"/>
      <c r="H1" s="143"/>
      <c r="I1" s="106"/>
      <c r="J1" s="106"/>
      <c r="K1" s="106"/>
    </row>
    <row r="2" spans="1:11" ht="15.75">
      <c r="A2" s="106"/>
      <c r="B2" s="129"/>
      <c r="C2" s="123"/>
      <c r="D2" s="106"/>
      <c r="E2" s="108" t="str">
        <f>Startlist!$F3</f>
        <v>Grossi Toidukaubad VIRU RALLY 2013</v>
      </c>
      <c r="F2" s="130"/>
      <c r="G2" s="130"/>
      <c r="H2" s="143"/>
      <c r="I2" s="106"/>
      <c r="J2" s="106"/>
      <c r="K2" s="106"/>
    </row>
    <row r="3" spans="1:11" ht="15">
      <c r="A3" s="106"/>
      <c r="B3" s="129"/>
      <c r="C3" s="123"/>
      <c r="D3" s="106"/>
      <c r="E3" s="107" t="str">
        <f>Startlist!$F4</f>
        <v>05.-06. July 2013</v>
      </c>
      <c r="F3" s="130"/>
      <c r="G3" s="130"/>
      <c r="H3" s="143"/>
      <c r="I3" s="106"/>
      <c r="J3" s="106"/>
      <c r="K3" s="106"/>
    </row>
    <row r="4" spans="1:11" ht="15">
      <c r="A4" s="106"/>
      <c r="B4" s="129"/>
      <c r="C4" s="123"/>
      <c r="D4" s="106"/>
      <c r="E4" s="107" t="str">
        <f>Startlist!$F5</f>
        <v>Rakvere, Lääne- ja Ida-Virumaa</v>
      </c>
      <c r="F4" s="130"/>
      <c r="G4" s="130"/>
      <c r="H4" s="143"/>
      <c r="I4" s="106"/>
      <c r="J4" s="106"/>
      <c r="K4" s="106"/>
    </row>
    <row r="5" spans="1:11" ht="15">
      <c r="A5" s="106"/>
      <c r="B5" s="131" t="s">
        <v>130</v>
      </c>
      <c r="C5" s="123"/>
      <c r="D5" s="106"/>
      <c r="E5" s="106"/>
      <c r="F5" s="132"/>
      <c r="G5" s="130"/>
      <c r="H5" s="143"/>
      <c r="I5" s="106"/>
      <c r="J5" s="106"/>
      <c r="K5" s="106"/>
    </row>
    <row r="6" spans="1:11" ht="12.75" customHeight="1">
      <c r="A6" s="106"/>
      <c r="B6" s="131"/>
      <c r="C6" s="123"/>
      <c r="D6" s="106"/>
      <c r="E6" s="106"/>
      <c r="F6" s="132"/>
      <c r="G6" s="130"/>
      <c r="H6" s="143"/>
      <c r="I6" s="106"/>
      <c r="J6" s="106"/>
      <c r="K6" s="106"/>
    </row>
    <row r="7" spans="1:11" s="73" customFormat="1" ht="12.75" customHeight="1">
      <c r="A7" s="67" t="s">
        <v>181</v>
      </c>
      <c r="B7" s="68" t="s">
        <v>327</v>
      </c>
      <c r="C7" s="69"/>
      <c r="D7" s="70"/>
      <c r="E7" s="70"/>
      <c r="F7" s="71"/>
      <c r="G7" s="72"/>
      <c r="H7" s="271" t="s">
        <v>1737</v>
      </c>
      <c r="I7" s="133"/>
      <c r="J7" s="133"/>
      <c r="K7" s="133"/>
    </row>
    <row r="8" spans="1:11" ht="7.5" customHeight="1">
      <c r="A8" s="106"/>
      <c r="B8" s="129"/>
      <c r="C8" s="123"/>
      <c r="D8" s="106"/>
      <c r="E8" s="106"/>
      <c r="F8" s="130"/>
      <c r="G8" s="130"/>
      <c r="H8" s="143"/>
      <c r="I8" s="106"/>
      <c r="J8" s="106"/>
      <c r="K8" s="106"/>
    </row>
    <row r="9" spans="1:11" ht="12.75" customHeight="1">
      <c r="A9" s="106"/>
      <c r="B9" s="129">
        <v>6</v>
      </c>
      <c r="C9" s="123" t="s">
        <v>174</v>
      </c>
      <c r="D9" s="106" t="s">
        <v>90</v>
      </c>
      <c r="E9" s="106" t="s">
        <v>91</v>
      </c>
      <c r="F9" s="130" t="s">
        <v>166</v>
      </c>
      <c r="G9" s="130" t="s">
        <v>188</v>
      </c>
      <c r="H9" s="144" t="str">
        <f>VLOOKUP(B9,Results!B:P,15,FALSE)</f>
        <v> 1:03.29,5</v>
      </c>
      <c r="I9" s="106"/>
      <c r="J9" s="106"/>
      <c r="K9" s="106"/>
    </row>
    <row r="10" spans="1:11" ht="12.75" customHeight="1">
      <c r="A10" s="106"/>
      <c r="B10" s="129">
        <v>15</v>
      </c>
      <c r="C10" s="123" t="s">
        <v>175</v>
      </c>
      <c r="D10" s="106" t="s">
        <v>246</v>
      </c>
      <c r="E10" s="106" t="s">
        <v>202</v>
      </c>
      <c r="F10" s="130" t="s">
        <v>166</v>
      </c>
      <c r="G10" s="130" t="s">
        <v>247</v>
      </c>
      <c r="H10" s="144" t="str">
        <f>VLOOKUP(B10,Results!B:P,15,FALSE)</f>
        <v> 1:08.56,6</v>
      </c>
      <c r="I10" s="106"/>
      <c r="J10" s="106"/>
      <c r="K10" s="106"/>
    </row>
    <row r="11" spans="1:11" ht="12.75" customHeight="1">
      <c r="A11" s="106"/>
      <c r="B11" s="129">
        <v>7</v>
      </c>
      <c r="C11" s="123" t="s">
        <v>174</v>
      </c>
      <c r="D11" s="106" t="s">
        <v>92</v>
      </c>
      <c r="E11" s="106" t="s">
        <v>93</v>
      </c>
      <c r="F11" s="130" t="s">
        <v>166</v>
      </c>
      <c r="G11" s="130" t="s">
        <v>189</v>
      </c>
      <c r="H11" s="267" t="s">
        <v>1598</v>
      </c>
      <c r="I11" s="106"/>
      <c r="J11" s="106"/>
      <c r="K11" s="106"/>
    </row>
    <row r="12" spans="1:11" ht="7.5" customHeight="1">
      <c r="A12" s="106"/>
      <c r="B12" s="129"/>
      <c r="C12" s="123"/>
      <c r="D12" s="106"/>
      <c r="E12" s="106"/>
      <c r="F12" s="130"/>
      <c r="G12" s="130"/>
      <c r="H12" s="143"/>
      <c r="I12" s="106"/>
      <c r="J12" s="106"/>
      <c r="K12" s="106"/>
    </row>
    <row r="13" spans="1:11" s="73" customFormat="1" ht="12.75" customHeight="1">
      <c r="A13" s="67"/>
      <c r="B13" s="68" t="s">
        <v>229</v>
      </c>
      <c r="C13" s="69"/>
      <c r="D13" s="70"/>
      <c r="E13" s="70"/>
      <c r="F13" s="71"/>
      <c r="G13" s="72"/>
      <c r="H13" s="243" t="s">
        <v>88</v>
      </c>
      <c r="I13" s="133"/>
      <c r="J13" s="133"/>
      <c r="K13" s="133"/>
    </row>
    <row r="14" spans="1:11" ht="7.5" customHeight="1">
      <c r="A14" s="106"/>
      <c r="B14" s="129"/>
      <c r="C14" s="123"/>
      <c r="D14" s="106"/>
      <c r="E14" s="106"/>
      <c r="F14" s="130"/>
      <c r="G14" s="130"/>
      <c r="H14" s="143"/>
      <c r="I14" s="106"/>
      <c r="J14" s="106"/>
      <c r="K14" s="106"/>
    </row>
    <row r="15" spans="1:11" ht="12.75" customHeight="1">
      <c r="A15" s="106"/>
      <c r="B15" s="129">
        <v>29</v>
      </c>
      <c r="C15" s="123" t="s">
        <v>164</v>
      </c>
      <c r="D15" s="106" t="s">
        <v>233</v>
      </c>
      <c r="E15" s="106" t="s">
        <v>234</v>
      </c>
      <c r="F15" s="130" t="s">
        <v>166</v>
      </c>
      <c r="G15" s="130" t="s">
        <v>235</v>
      </c>
      <c r="H15" s="267" t="s">
        <v>1598</v>
      </c>
      <c r="I15" s="106"/>
      <c r="J15" s="106"/>
      <c r="K15" s="106"/>
    </row>
    <row r="16" spans="1:11" ht="12.75" customHeight="1">
      <c r="A16" s="106"/>
      <c r="B16" s="129">
        <v>47</v>
      </c>
      <c r="C16" s="123" t="s">
        <v>164</v>
      </c>
      <c r="D16" s="106" t="s">
        <v>292</v>
      </c>
      <c r="E16" s="106" t="s">
        <v>293</v>
      </c>
      <c r="F16" s="130" t="s">
        <v>166</v>
      </c>
      <c r="G16" s="130" t="s">
        <v>294</v>
      </c>
      <c r="H16" s="267" t="s">
        <v>1598</v>
      </c>
      <c r="I16" s="106"/>
      <c r="J16" s="106"/>
      <c r="K16" s="106"/>
    </row>
    <row r="17" spans="1:11" ht="12.75" customHeight="1">
      <c r="A17" s="106"/>
      <c r="B17" s="129">
        <v>50</v>
      </c>
      <c r="C17" s="123" t="s">
        <v>184</v>
      </c>
      <c r="D17" s="106" t="s">
        <v>70</v>
      </c>
      <c r="E17" s="106" t="s">
        <v>71</v>
      </c>
      <c r="F17" s="130" t="s">
        <v>166</v>
      </c>
      <c r="G17" s="130" t="s">
        <v>98</v>
      </c>
      <c r="H17" s="267" t="s">
        <v>1598</v>
      </c>
      <c r="I17" s="106"/>
      <c r="J17" s="106"/>
      <c r="K17" s="106"/>
    </row>
    <row r="18" spans="1:11" ht="12.75">
      <c r="A18" s="106"/>
      <c r="B18" s="129"/>
      <c r="C18" s="123"/>
      <c r="D18" s="106"/>
      <c r="E18" s="106"/>
      <c r="F18" s="130"/>
      <c r="G18" s="130"/>
      <c r="H18" s="143"/>
      <c r="I18" s="106"/>
      <c r="J18" s="106"/>
      <c r="K18" s="106"/>
    </row>
    <row r="19" spans="1:11" ht="12.75">
      <c r="A19" s="106"/>
      <c r="B19" s="129"/>
      <c r="C19" s="123"/>
      <c r="D19" s="106"/>
      <c r="E19" s="106"/>
      <c r="F19" s="130"/>
      <c r="G19" s="130"/>
      <c r="H19" s="143"/>
      <c r="I19" s="106"/>
      <c r="J19" s="106"/>
      <c r="K19" s="106"/>
    </row>
    <row r="20" spans="1:11" ht="12.75">
      <c r="A20" s="106"/>
      <c r="B20" s="129"/>
      <c r="C20" s="123"/>
      <c r="D20" s="106"/>
      <c r="E20" s="106"/>
      <c r="F20" s="130"/>
      <c r="G20" s="130"/>
      <c r="H20" s="143"/>
      <c r="I20" s="106"/>
      <c r="J20" s="106"/>
      <c r="K20" s="106"/>
    </row>
    <row r="21" spans="1:11" ht="12.75">
      <c r="A21" s="106"/>
      <c r="B21" s="129"/>
      <c r="C21" s="123"/>
      <c r="D21" s="106"/>
      <c r="E21" s="106"/>
      <c r="F21" s="130"/>
      <c r="G21" s="130"/>
      <c r="H21" s="143"/>
      <c r="I21" s="106"/>
      <c r="J21" s="106"/>
      <c r="K21" s="106"/>
    </row>
    <row r="22" spans="1:11" ht="12.75">
      <c r="A22" s="106"/>
      <c r="B22" s="129"/>
      <c r="C22" s="123"/>
      <c r="D22" s="106"/>
      <c r="E22" s="106"/>
      <c r="F22" s="130"/>
      <c r="G22" s="130"/>
      <c r="H22" s="143"/>
      <c r="I22" s="106"/>
      <c r="J22" s="106"/>
      <c r="K22" s="106"/>
    </row>
    <row r="23" spans="1:11" ht="12.75">
      <c r="A23" s="106"/>
      <c r="B23" s="129"/>
      <c r="C23" s="123"/>
      <c r="D23" s="106"/>
      <c r="E23" s="106"/>
      <c r="F23" s="130"/>
      <c r="G23" s="130"/>
      <c r="H23" s="143"/>
      <c r="I23" s="106"/>
      <c r="J23" s="106"/>
      <c r="K23" s="106"/>
    </row>
    <row r="24" spans="1:11" ht="12.75">
      <c r="A24" s="106"/>
      <c r="B24" s="129"/>
      <c r="C24" s="123"/>
      <c r="D24" s="106"/>
      <c r="E24" s="106"/>
      <c r="F24" s="130"/>
      <c r="G24" s="130"/>
      <c r="H24" s="143"/>
      <c r="I24" s="106"/>
      <c r="J24" s="106"/>
      <c r="K24" s="106"/>
    </row>
    <row r="25" spans="1:11" ht="12.75">
      <c r="A25" s="106"/>
      <c r="B25" s="129"/>
      <c r="C25" s="123"/>
      <c r="D25" s="106"/>
      <c r="E25" s="106"/>
      <c r="F25" s="130"/>
      <c r="G25" s="130"/>
      <c r="H25" s="143"/>
      <c r="I25" s="106"/>
      <c r="J25" s="106"/>
      <c r="K25" s="106"/>
    </row>
    <row r="26" spans="1:11" ht="12.75">
      <c r="A26" s="106"/>
      <c r="B26" s="129"/>
      <c r="C26" s="123"/>
      <c r="D26" s="106"/>
      <c r="E26" s="106"/>
      <c r="F26" s="130"/>
      <c r="G26" s="130"/>
      <c r="H26" s="143"/>
      <c r="I26" s="106"/>
      <c r="J26" s="106"/>
      <c r="K26" s="106"/>
    </row>
    <row r="27" spans="1:11" ht="12.75">
      <c r="A27" s="106"/>
      <c r="B27" s="129"/>
      <c r="C27" s="123"/>
      <c r="D27" s="106"/>
      <c r="E27" s="106"/>
      <c r="F27" s="130"/>
      <c r="G27" s="130"/>
      <c r="H27" s="143"/>
      <c r="I27" s="106"/>
      <c r="J27" s="106"/>
      <c r="K27" s="106"/>
    </row>
    <row r="28" spans="1:11" ht="12.75">
      <c r="A28" s="106"/>
      <c r="B28" s="129"/>
      <c r="C28" s="123"/>
      <c r="D28" s="106"/>
      <c r="E28" s="106"/>
      <c r="F28" s="130"/>
      <c r="G28" s="130"/>
      <c r="H28" s="143"/>
      <c r="I28" s="106"/>
      <c r="J28" s="106"/>
      <c r="K28" s="106"/>
    </row>
    <row r="29" spans="1:11" ht="12.75">
      <c r="A29" s="106"/>
      <c r="B29" s="129"/>
      <c r="C29" s="123"/>
      <c r="D29" s="106"/>
      <c r="E29" s="106"/>
      <c r="F29" s="130"/>
      <c r="G29" s="130"/>
      <c r="H29" s="143"/>
      <c r="I29" s="106"/>
      <c r="J29" s="106"/>
      <c r="K29" s="106"/>
    </row>
    <row r="30" spans="1:11" ht="12.75">
      <c r="A30" s="106"/>
      <c r="B30" s="129"/>
      <c r="C30" s="123"/>
      <c r="D30" s="106"/>
      <c r="E30" s="106"/>
      <c r="F30" s="130"/>
      <c r="G30" s="130"/>
      <c r="H30" s="143"/>
      <c r="I30" s="106"/>
      <c r="J30" s="106"/>
      <c r="K30" s="106"/>
    </row>
  </sheetData>
  <printOptions/>
  <pageMargins left="0.7874015748031497" right="0" top="0.78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G39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14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9" bestFit="1" customWidth="1"/>
  </cols>
  <sheetData>
    <row r="1" spans="4:5" ht="15">
      <c r="D1" s="260" t="str">
        <f>Startlist!$F2</f>
        <v> </v>
      </c>
      <c r="E1" s="260"/>
    </row>
    <row r="2" spans="4:5" ht="15.75">
      <c r="D2" s="261" t="str">
        <f>Startlist!$F3</f>
        <v>Grossi Toidukaubad VIRU RALLY 2013</v>
      </c>
      <c r="E2" s="261"/>
    </row>
    <row r="3" spans="4:5" ht="15">
      <c r="D3" s="260" t="str">
        <f>Startlist!$F4</f>
        <v>05.-06. July 2013</v>
      </c>
      <c r="E3" s="260"/>
    </row>
    <row r="4" spans="4:5" ht="15">
      <c r="D4" s="260" t="str">
        <f>Startlist!$F5</f>
        <v>Rakvere, Lääne- ja Ida-Virumaa</v>
      </c>
      <c r="E4" s="260"/>
    </row>
    <row r="6" ht="15">
      <c r="A6" s="15" t="s">
        <v>157</v>
      </c>
    </row>
    <row r="7" spans="1:7" ht="12.75">
      <c r="A7" s="19" t="s">
        <v>151</v>
      </c>
      <c r="B7" s="16" t="s">
        <v>135</v>
      </c>
      <c r="C7" s="17" t="s">
        <v>136</v>
      </c>
      <c r="D7" s="18" t="s">
        <v>137</v>
      </c>
      <c r="E7" s="17" t="s">
        <v>140</v>
      </c>
      <c r="F7" s="17" t="s">
        <v>156</v>
      </c>
      <c r="G7" s="86" t="s">
        <v>159</v>
      </c>
    </row>
    <row r="8" spans="1:7" ht="15" customHeight="1" hidden="1">
      <c r="A8" s="12"/>
      <c r="B8" s="13"/>
      <c r="C8" s="11"/>
      <c r="D8" s="11"/>
      <c r="E8" s="11"/>
      <c r="F8" s="87"/>
      <c r="G8" s="114"/>
    </row>
    <row r="9" spans="1:7" ht="15" customHeight="1" hidden="1">
      <c r="A9" s="12"/>
      <c r="B9" s="13"/>
      <c r="C9" s="11"/>
      <c r="D9" s="11"/>
      <c r="E9" s="11"/>
      <c r="F9" s="87"/>
      <c r="G9" s="114"/>
    </row>
    <row r="10" spans="1:7" ht="15" customHeight="1">
      <c r="A10" s="12" t="s">
        <v>1570</v>
      </c>
      <c r="B10" s="13" t="s">
        <v>174</v>
      </c>
      <c r="C10" s="11" t="s">
        <v>239</v>
      </c>
      <c r="D10" s="11" t="s">
        <v>240</v>
      </c>
      <c r="E10" s="11" t="s">
        <v>189</v>
      </c>
      <c r="F10" s="87" t="s">
        <v>886</v>
      </c>
      <c r="G10" s="114" t="s">
        <v>1571</v>
      </c>
    </row>
    <row r="11" spans="1:7" ht="15" customHeight="1">
      <c r="A11" s="12" t="s">
        <v>1572</v>
      </c>
      <c r="B11" s="13" t="s">
        <v>174</v>
      </c>
      <c r="C11" s="11" t="s">
        <v>92</v>
      </c>
      <c r="D11" s="11" t="s">
        <v>93</v>
      </c>
      <c r="E11" s="11" t="s">
        <v>189</v>
      </c>
      <c r="F11" s="87" t="s">
        <v>1152</v>
      </c>
      <c r="G11" s="114" t="s">
        <v>1573</v>
      </c>
    </row>
    <row r="12" spans="1:7" ht="15" customHeight="1">
      <c r="A12" s="12" t="s">
        <v>1577</v>
      </c>
      <c r="B12" s="13" t="s">
        <v>178</v>
      </c>
      <c r="C12" s="11" t="s">
        <v>231</v>
      </c>
      <c r="D12" s="11" t="s">
        <v>232</v>
      </c>
      <c r="E12" s="11" t="s">
        <v>230</v>
      </c>
      <c r="F12" s="87" t="s">
        <v>926</v>
      </c>
      <c r="G12" s="114" t="s">
        <v>1573</v>
      </c>
    </row>
    <row r="13" spans="1:7" ht="15" customHeight="1">
      <c r="A13" s="12" t="s">
        <v>1163</v>
      </c>
      <c r="B13" s="13" t="s">
        <v>175</v>
      </c>
      <c r="C13" s="11" t="s">
        <v>84</v>
      </c>
      <c r="D13" s="11" t="s">
        <v>85</v>
      </c>
      <c r="E13" s="11" t="s">
        <v>247</v>
      </c>
      <c r="F13" s="87" t="s">
        <v>1367</v>
      </c>
      <c r="G13" s="114" t="s">
        <v>1573</v>
      </c>
    </row>
    <row r="14" spans="1:7" ht="15" customHeight="1">
      <c r="A14" s="12" t="s">
        <v>1574</v>
      </c>
      <c r="B14" s="13" t="s">
        <v>174</v>
      </c>
      <c r="C14" s="11" t="s">
        <v>218</v>
      </c>
      <c r="D14" s="11" t="s">
        <v>219</v>
      </c>
      <c r="E14" s="11" t="s">
        <v>189</v>
      </c>
      <c r="F14" s="87" t="s">
        <v>1563</v>
      </c>
      <c r="G14" s="114" t="s">
        <v>1575</v>
      </c>
    </row>
    <row r="15" spans="1:7" ht="15" customHeight="1">
      <c r="A15" s="12" t="s">
        <v>1576</v>
      </c>
      <c r="B15" s="13" t="s">
        <v>162</v>
      </c>
      <c r="C15" s="11" t="s">
        <v>207</v>
      </c>
      <c r="D15" s="11" t="s">
        <v>26</v>
      </c>
      <c r="E15" s="11" t="s">
        <v>226</v>
      </c>
      <c r="F15" s="87" t="s">
        <v>886</v>
      </c>
      <c r="G15" s="114" t="s">
        <v>1575</v>
      </c>
    </row>
    <row r="16" spans="1:7" ht="15" customHeight="1">
      <c r="A16" s="12" t="s">
        <v>1578</v>
      </c>
      <c r="B16" s="13" t="s">
        <v>184</v>
      </c>
      <c r="C16" s="11" t="s">
        <v>99</v>
      </c>
      <c r="D16" s="11" t="s">
        <v>258</v>
      </c>
      <c r="E16" s="11" t="s">
        <v>100</v>
      </c>
      <c r="F16" s="87" t="s">
        <v>1159</v>
      </c>
      <c r="G16" s="114" t="s">
        <v>1575</v>
      </c>
    </row>
    <row r="17" spans="1:7" ht="15" customHeight="1">
      <c r="A17" s="12" t="s">
        <v>1589</v>
      </c>
      <c r="B17" s="13" t="s">
        <v>177</v>
      </c>
      <c r="C17" s="11" t="s">
        <v>75</v>
      </c>
      <c r="D17" s="11" t="s">
        <v>76</v>
      </c>
      <c r="E17" s="11" t="s">
        <v>247</v>
      </c>
      <c r="F17" s="87" t="s">
        <v>1466</v>
      </c>
      <c r="G17" s="114" t="s">
        <v>1590</v>
      </c>
    </row>
    <row r="18" spans="1:7" ht="15" customHeight="1">
      <c r="A18" s="12" t="s">
        <v>1579</v>
      </c>
      <c r="B18" s="13" t="s">
        <v>164</v>
      </c>
      <c r="C18" s="11" t="s">
        <v>233</v>
      </c>
      <c r="D18" s="11" t="s">
        <v>234</v>
      </c>
      <c r="E18" s="11" t="s">
        <v>235</v>
      </c>
      <c r="F18" s="87" t="s">
        <v>926</v>
      </c>
      <c r="G18" s="114" t="s">
        <v>1580</v>
      </c>
    </row>
    <row r="19" spans="1:7" ht="15" customHeight="1">
      <c r="A19" s="12" t="s">
        <v>1583</v>
      </c>
      <c r="B19" s="13" t="s">
        <v>164</v>
      </c>
      <c r="C19" s="11" t="s">
        <v>295</v>
      </c>
      <c r="D19" s="11" t="s">
        <v>296</v>
      </c>
      <c r="E19" s="11" t="s">
        <v>118</v>
      </c>
      <c r="F19" s="87" t="s">
        <v>1156</v>
      </c>
      <c r="G19" s="114" t="s">
        <v>1580</v>
      </c>
    </row>
    <row r="20" spans="1:7" ht="15" customHeight="1">
      <c r="A20" s="12" t="s">
        <v>1584</v>
      </c>
      <c r="B20" s="13" t="s">
        <v>164</v>
      </c>
      <c r="C20" s="11" t="s">
        <v>117</v>
      </c>
      <c r="D20" s="11" t="s">
        <v>213</v>
      </c>
      <c r="E20" s="11" t="s">
        <v>118</v>
      </c>
      <c r="F20" s="87" t="s">
        <v>1566</v>
      </c>
      <c r="G20" s="114" t="s">
        <v>1580</v>
      </c>
    </row>
    <row r="21" spans="1:7" ht="15" customHeight="1">
      <c r="A21" s="12" t="s">
        <v>1594</v>
      </c>
      <c r="B21" s="13" t="s">
        <v>163</v>
      </c>
      <c r="C21" s="11" t="s">
        <v>119</v>
      </c>
      <c r="D21" s="11" t="s">
        <v>257</v>
      </c>
      <c r="E21" s="11" t="s">
        <v>120</v>
      </c>
      <c r="F21" s="87" t="s">
        <v>1567</v>
      </c>
      <c r="G21" s="114" t="s">
        <v>1580</v>
      </c>
    </row>
    <row r="22" spans="1:7" ht="15" customHeight="1">
      <c r="A22" s="12" t="s">
        <v>1591</v>
      </c>
      <c r="B22" s="13" t="s">
        <v>164</v>
      </c>
      <c r="C22" s="11" t="s">
        <v>112</v>
      </c>
      <c r="D22" s="11" t="s">
        <v>113</v>
      </c>
      <c r="E22" s="11" t="s">
        <v>294</v>
      </c>
      <c r="F22" s="87" t="s">
        <v>886</v>
      </c>
      <c r="G22" s="114" t="s">
        <v>1592</v>
      </c>
    </row>
    <row r="23" spans="1:7" ht="15" customHeight="1">
      <c r="A23" s="12" t="s">
        <v>1585</v>
      </c>
      <c r="B23" s="13" t="s">
        <v>164</v>
      </c>
      <c r="C23" s="11" t="s">
        <v>292</v>
      </c>
      <c r="D23" s="11" t="s">
        <v>293</v>
      </c>
      <c r="E23" s="11" t="s">
        <v>294</v>
      </c>
      <c r="F23" s="87" t="s">
        <v>1367</v>
      </c>
      <c r="G23" s="114" t="s">
        <v>1582</v>
      </c>
    </row>
    <row r="24" spans="1:7" ht="15" customHeight="1">
      <c r="A24" s="12" t="s">
        <v>1588</v>
      </c>
      <c r="B24" s="13" t="s">
        <v>184</v>
      </c>
      <c r="C24" s="11" t="s">
        <v>70</v>
      </c>
      <c r="D24" s="11" t="s">
        <v>71</v>
      </c>
      <c r="E24" s="11" t="s">
        <v>98</v>
      </c>
      <c r="F24" s="87" t="s">
        <v>1152</v>
      </c>
      <c r="G24" s="114" t="s">
        <v>1582</v>
      </c>
    </row>
    <row r="25" spans="1:7" ht="15" customHeight="1">
      <c r="A25" s="12" t="s">
        <v>1581</v>
      </c>
      <c r="B25" s="13" t="s">
        <v>178</v>
      </c>
      <c r="C25" s="11" t="s">
        <v>217</v>
      </c>
      <c r="D25" s="11" t="s">
        <v>351</v>
      </c>
      <c r="E25" s="11" t="s">
        <v>230</v>
      </c>
      <c r="F25" s="87" t="s">
        <v>926</v>
      </c>
      <c r="G25" s="114" t="s">
        <v>1582</v>
      </c>
    </row>
    <row r="26" spans="1:7" ht="15" customHeight="1">
      <c r="A26" s="12" t="s">
        <v>1586</v>
      </c>
      <c r="B26" s="13" t="s">
        <v>178</v>
      </c>
      <c r="C26" s="11" t="s">
        <v>110</v>
      </c>
      <c r="D26" s="11" t="s">
        <v>365</v>
      </c>
      <c r="E26" s="11" t="s">
        <v>230</v>
      </c>
      <c r="F26" s="87" t="s">
        <v>1467</v>
      </c>
      <c r="G26" s="114" t="s">
        <v>1587</v>
      </c>
    </row>
    <row r="27" spans="1:7" ht="15" customHeight="1">
      <c r="A27" s="12" t="s">
        <v>1595</v>
      </c>
      <c r="B27" s="13" t="s">
        <v>163</v>
      </c>
      <c r="C27" s="11" t="s">
        <v>81</v>
      </c>
      <c r="D27" s="11" t="s">
        <v>82</v>
      </c>
      <c r="E27" s="11" t="s">
        <v>294</v>
      </c>
      <c r="F27" s="87" t="s">
        <v>1152</v>
      </c>
      <c r="G27" s="114" t="s">
        <v>1587</v>
      </c>
    </row>
    <row r="28" spans="1:7" ht="15" customHeight="1">
      <c r="A28" s="12" t="s">
        <v>1593</v>
      </c>
      <c r="B28" s="13" t="s">
        <v>178</v>
      </c>
      <c r="C28" s="11" t="s">
        <v>79</v>
      </c>
      <c r="D28" s="11" t="s">
        <v>214</v>
      </c>
      <c r="E28" s="11" t="s">
        <v>230</v>
      </c>
      <c r="F28" s="87" t="s">
        <v>926</v>
      </c>
      <c r="G28" s="114" t="s">
        <v>1587</v>
      </c>
    </row>
    <row r="29" spans="1:7" ht="15" customHeight="1">
      <c r="A29" s="12" t="s">
        <v>1596</v>
      </c>
      <c r="B29" s="13" t="s">
        <v>266</v>
      </c>
      <c r="C29" s="11" t="s">
        <v>311</v>
      </c>
      <c r="D29" s="11" t="s">
        <v>312</v>
      </c>
      <c r="E29" s="11" t="s">
        <v>313</v>
      </c>
      <c r="F29" s="87" t="s">
        <v>883</v>
      </c>
      <c r="G29" s="114" t="s">
        <v>1597</v>
      </c>
    </row>
    <row r="30" spans="1:7" ht="15" customHeight="1">
      <c r="A30" s="12" t="s">
        <v>1151</v>
      </c>
      <c r="B30" s="13" t="s">
        <v>175</v>
      </c>
      <c r="C30" s="11" t="s">
        <v>237</v>
      </c>
      <c r="D30" s="11" t="s">
        <v>222</v>
      </c>
      <c r="E30" s="11" t="s">
        <v>260</v>
      </c>
      <c r="F30" s="87" t="s">
        <v>1375</v>
      </c>
      <c r="G30" s="114" t="s">
        <v>1153</v>
      </c>
    </row>
    <row r="31" spans="1:7" ht="15" customHeight="1">
      <c r="A31" s="12" t="s">
        <v>1154</v>
      </c>
      <c r="B31" s="13" t="s">
        <v>178</v>
      </c>
      <c r="C31" s="11" t="s">
        <v>38</v>
      </c>
      <c r="D31" s="11" t="s">
        <v>39</v>
      </c>
      <c r="E31" s="11" t="s">
        <v>230</v>
      </c>
      <c r="F31" s="87" t="s">
        <v>1376</v>
      </c>
      <c r="G31" s="114" t="s">
        <v>1153</v>
      </c>
    </row>
    <row r="32" spans="1:7" ht="15" customHeight="1">
      <c r="A32" s="12" t="s">
        <v>1158</v>
      </c>
      <c r="B32" s="13" t="s">
        <v>162</v>
      </c>
      <c r="C32" s="11" t="s">
        <v>242</v>
      </c>
      <c r="D32" s="11" t="s">
        <v>243</v>
      </c>
      <c r="E32" s="11" t="s">
        <v>226</v>
      </c>
      <c r="F32" s="87" t="s">
        <v>1159</v>
      </c>
      <c r="G32" s="114" t="s">
        <v>1153</v>
      </c>
    </row>
    <row r="33" spans="1:7" ht="15" customHeight="1">
      <c r="A33" s="12" t="s">
        <v>1160</v>
      </c>
      <c r="B33" s="13" t="s">
        <v>162</v>
      </c>
      <c r="C33" s="11" t="s">
        <v>211</v>
      </c>
      <c r="D33" s="11" t="s">
        <v>254</v>
      </c>
      <c r="E33" s="11" t="s">
        <v>241</v>
      </c>
      <c r="F33" s="87" t="s">
        <v>1159</v>
      </c>
      <c r="G33" s="114" t="s">
        <v>1153</v>
      </c>
    </row>
    <row r="34" spans="1:7" ht="15" customHeight="1">
      <c r="A34" s="12" t="s">
        <v>1161</v>
      </c>
      <c r="B34" s="13" t="s">
        <v>162</v>
      </c>
      <c r="C34" s="11" t="s">
        <v>252</v>
      </c>
      <c r="D34" s="11" t="s">
        <v>102</v>
      </c>
      <c r="E34" s="11" t="s">
        <v>226</v>
      </c>
      <c r="F34" s="87" t="s">
        <v>926</v>
      </c>
      <c r="G34" s="114" t="s">
        <v>1153</v>
      </c>
    </row>
    <row r="35" spans="1:7" ht="15" customHeight="1">
      <c r="A35" s="12" t="s">
        <v>1162</v>
      </c>
      <c r="B35" s="13" t="s">
        <v>163</v>
      </c>
      <c r="C35" s="11" t="s">
        <v>308</v>
      </c>
      <c r="D35" s="11" t="s">
        <v>83</v>
      </c>
      <c r="E35" s="11" t="s">
        <v>309</v>
      </c>
      <c r="F35" s="87" t="s">
        <v>883</v>
      </c>
      <c r="G35" s="114" t="s">
        <v>1153</v>
      </c>
    </row>
    <row r="36" spans="1:7" ht="15" customHeight="1">
      <c r="A36" s="12" t="s">
        <v>1155</v>
      </c>
      <c r="B36" s="13" t="s">
        <v>178</v>
      </c>
      <c r="C36" s="11" t="s">
        <v>101</v>
      </c>
      <c r="D36" s="11" t="s">
        <v>259</v>
      </c>
      <c r="E36" s="11" t="s">
        <v>230</v>
      </c>
      <c r="F36" s="87" t="s">
        <v>1156</v>
      </c>
      <c r="G36" s="114" t="s">
        <v>1157</v>
      </c>
    </row>
    <row r="37" spans="1:7" ht="15" customHeight="1">
      <c r="A37" s="12" t="s">
        <v>927</v>
      </c>
      <c r="B37" s="13" t="s">
        <v>164</v>
      </c>
      <c r="C37" s="11" t="s">
        <v>300</v>
      </c>
      <c r="D37" s="11" t="s">
        <v>301</v>
      </c>
      <c r="E37" s="11" t="s">
        <v>241</v>
      </c>
      <c r="F37" s="87" t="s">
        <v>926</v>
      </c>
      <c r="G37" s="114" t="s">
        <v>928</v>
      </c>
    </row>
    <row r="38" spans="1:7" ht="15" customHeight="1">
      <c r="A38" s="12" t="s">
        <v>910</v>
      </c>
      <c r="B38" s="13" t="s">
        <v>178</v>
      </c>
      <c r="C38" s="11" t="s">
        <v>108</v>
      </c>
      <c r="D38" s="11" t="s">
        <v>109</v>
      </c>
      <c r="E38" s="11" t="s">
        <v>78</v>
      </c>
      <c r="F38" s="87" t="s">
        <v>883</v>
      </c>
      <c r="G38" s="114" t="s">
        <v>911</v>
      </c>
    </row>
    <row r="39" spans="1:7" ht="15" customHeight="1">
      <c r="A39" s="12" t="s">
        <v>912</v>
      </c>
      <c r="B39" s="13" t="s">
        <v>163</v>
      </c>
      <c r="C39" s="11" t="s">
        <v>121</v>
      </c>
      <c r="D39" s="11" t="s">
        <v>122</v>
      </c>
      <c r="E39" s="11" t="s">
        <v>309</v>
      </c>
      <c r="F39" s="87" t="s">
        <v>886</v>
      </c>
      <c r="G39" s="114" t="s">
        <v>911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6" sqref="A6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.75">
      <c r="E1" s="1" t="str">
        <f>Startlist!$F3</f>
        <v>Grossi Toidukaubad VIRU RALLY 2013</v>
      </c>
    </row>
    <row r="2" ht="15">
      <c r="E2" s="64" t="str">
        <f>Startlist!$F4</f>
        <v>05.-06. July 2013</v>
      </c>
    </row>
    <row r="3" ht="15">
      <c r="E3" s="64" t="str">
        <f>Startlist!$F5</f>
        <v>Rakvere, Lääne- ja Ida-Virumaa</v>
      </c>
    </row>
    <row r="5" ht="15">
      <c r="A5" s="15" t="s">
        <v>158</v>
      </c>
    </row>
    <row r="6" spans="1:9" ht="12.75">
      <c r="A6" s="19" t="s">
        <v>151</v>
      </c>
      <c r="B6" s="16" t="s">
        <v>135</v>
      </c>
      <c r="C6" s="17" t="s">
        <v>136</v>
      </c>
      <c r="D6" s="18" t="s">
        <v>137</v>
      </c>
      <c r="E6" s="18" t="s">
        <v>140</v>
      </c>
      <c r="F6" s="17" t="s">
        <v>154</v>
      </c>
      <c r="G6" s="17" t="s">
        <v>155</v>
      </c>
      <c r="H6" s="20" t="s">
        <v>152</v>
      </c>
      <c r="I6" s="21" t="s">
        <v>153</v>
      </c>
    </row>
    <row r="7" spans="1:10" ht="15" customHeight="1" hidden="1">
      <c r="A7" s="112"/>
      <c r="B7" s="103"/>
      <c r="C7" s="104"/>
      <c r="D7" s="104"/>
      <c r="E7" s="104"/>
      <c r="F7" s="104"/>
      <c r="G7" s="104"/>
      <c r="H7" s="137"/>
      <c r="I7" s="138"/>
      <c r="J7" s="209"/>
    </row>
    <row r="8" spans="1:10" ht="15" customHeight="1">
      <c r="A8" s="201" t="s">
        <v>929</v>
      </c>
      <c r="B8" s="202" t="s">
        <v>162</v>
      </c>
      <c r="C8" s="203" t="s">
        <v>242</v>
      </c>
      <c r="D8" s="203" t="s">
        <v>243</v>
      </c>
      <c r="E8" s="203" t="s">
        <v>226</v>
      </c>
      <c r="F8" s="203" t="s">
        <v>930</v>
      </c>
      <c r="G8" s="203" t="s">
        <v>932</v>
      </c>
      <c r="H8" s="204" t="s">
        <v>931</v>
      </c>
      <c r="I8" s="205" t="s">
        <v>931</v>
      </c>
      <c r="J8" s="209"/>
    </row>
    <row r="9" spans="1:10" ht="15" customHeight="1">
      <c r="A9" s="201" t="s">
        <v>1150</v>
      </c>
      <c r="B9" s="202" t="s">
        <v>164</v>
      </c>
      <c r="C9" s="203" t="s">
        <v>292</v>
      </c>
      <c r="D9" s="203" t="s">
        <v>293</v>
      </c>
      <c r="E9" s="203" t="s">
        <v>294</v>
      </c>
      <c r="F9" s="203" t="s">
        <v>930</v>
      </c>
      <c r="G9" s="203" t="s">
        <v>1148</v>
      </c>
      <c r="H9" s="204" t="s">
        <v>1149</v>
      </c>
      <c r="I9" s="205" t="s">
        <v>1149</v>
      </c>
      <c r="J9" s="209"/>
    </row>
    <row r="10" spans="1:10" ht="15" customHeight="1">
      <c r="A10" s="112" t="s">
        <v>1738</v>
      </c>
      <c r="B10" s="103" t="s">
        <v>174</v>
      </c>
      <c r="C10" s="104" t="s">
        <v>203</v>
      </c>
      <c r="D10" s="104" t="s">
        <v>24</v>
      </c>
      <c r="E10" s="104" t="s">
        <v>189</v>
      </c>
      <c r="F10" s="104" t="s">
        <v>1739</v>
      </c>
      <c r="G10" s="104" t="s">
        <v>1740</v>
      </c>
      <c r="H10" s="137" t="s">
        <v>1633</v>
      </c>
      <c r="I10" s="138" t="s">
        <v>1633</v>
      </c>
      <c r="J10" s="209"/>
    </row>
    <row r="11" spans="1:10" ht="15" customHeight="1">
      <c r="A11" s="112" t="s">
        <v>1251</v>
      </c>
      <c r="B11" s="103" t="s">
        <v>178</v>
      </c>
      <c r="C11" s="104" t="s">
        <v>231</v>
      </c>
      <c r="D11" s="104" t="s">
        <v>232</v>
      </c>
      <c r="E11" s="104" t="s">
        <v>230</v>
      </c>
      <c r="F11" s="104" t="s">
        <v>1252</v>
      </c>
      <c r="G11" s="104" t="s">
        <v>1253</v>
      </c>
      <c r="H11" s="137" t="s">
        <v>1254</v>
      </c>
      <c r="I11" s="138" t="s">
        <v>1254</v>
      </c>
      <c r="J11" s="209"/>
    </row>
    <row r="12" spans="1:10" ht="15" customHeight="1">
      <c r="A12" s="112" t="s">
        <v>598</v>
      </c>
      <c r="B12" s="103" t="s">
        <v>184</v>
      </c>
      <c r="C12" s="104" t="s">
        <v>99</v>
      </c>
      <c r="D12" s="104" t="s">
        <v>258</v>
      </c>
      <c r="E12" s="104" t="s">
        <v>100</v>
      </c>
      <c r="F12" s="104" t="s">
        <v>599</v>
      </c>
      <c r="G12" s="104" t="s">
        <v>600</v>
      </c>
      <c r="H12" s="137" t="s">
        <v>597</v>
      </c>
      <c r="I12" s="138" t="s">
        <v>597</v>
      </c>
      <c r="J12" s="209"/>
    </row>
    <row r="13" spans="1:10" ht="15" customHeight="1">
      <c r="A13" s="112" t="s">
        <v>1568</v>
      </c>
      <c r="B13" s="103" t="s">
        <v>184</v>
      </c>
      <c r="C13" s="104" t="s">
        <v>215</v>
      </c>
      <c r="D13" s="104" t="s">
        <v>80</v>
      </c>
      <c r="E13" s="104" t="s">
        <v>98</v>
      </c>
      <c r="F13" s="104" t="s">
        <v>1569</v>
      </c>
      <c r="G13" s="104" t="s">
        <v>1250</v>
      </c>
      <c r="H13" s="137" t="s">
        <v>1229</v>
      </c>
      <c r="I13" s="138" t="s">
        <v>1229</v>
      </c>
      <c r="J13" s="209"/>
    </row>
    <row r="14" spans="1:10" ht="15" customHeight="1">
      <c r="A14" s="112" t="s">
        <v>1377</v>
      </c>
      <c r="B14" s="103" t="s">
        <v>266</v>
      </c>
      <c r="C14" s="104" t="s">
        <v>311</v>
      </c>
      <c r="D14" s="104" t="s">
        <v>312</v>
      </c>
      <c r="E14" s="104" t="s">
        <v>313</v>
      </c>
      <c r="F14" s="104" t="s">
        <v>1252</v>
      </c>
      <c r="G14" s="104" t="s">
        <v>600</v>
      </c>
      <c r="H14" s="137" t="s">
        <v>597</v>
      </c>
      <c r="I14" s="138" t="s">
        <v>597</v>
      </c>
      <c r="J14" s="209"/>
    </row>
    <row r="15" spans="1:10" ht="15" customHeight="1">
      <c r="A15" s="112" t="s">
        <v>1378</v>
      </c>
      <c r="B15" s="103" t="s">
        <v>175</v>
      </c>
      <c r="C15" s="104" t="s">
        <v>84</v>
      </c>
      <c r="D15" s="104" t="s">
        <v>85</v>
      </c>
      <c r="E15" s="104" t="s">
        <v>247</v>
      </c>
      <c r="F15" s="104" t="s">
        <v>1252</v>
      </c>
      <c r="G15" s="104" t="s">
        <v>1379</v>
      </c>
      <c r="H15" s="137" t="s">
        <v>1328</v>
      </c>
      <c r="I15" s="138" t="s">
        <v>1328</v>
      </c>
      <c r="J15" s="209"/>
    </row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8"/>
  <sheetViews>
    <sheetView workbookViewId="0" topLeftCell="A1">
      <selection activeCell="A8" sqref="A8"/>
    </sheetView>
  </sheetViews>
  <sheetFormatPr defaultColWidth="9.140625" defaultRowHeight="12.75"/>
  <cols>
    <col min="1" max="1" width="22.57421875" style="3" customWidth="1"/>
    <col min="2" max="4" width="17.7109375" style="0" customWidth="1"/>
    <col min="5" max="5" width="18.7109375" style="0" bestFit="1" customWidth="1"/>
    <col min="6" max="6" width="19.00390625" style="0" bestFit="1" customWidth="1"/>
    <col min="7" max="8" width="17.7109375" style="0" customWidth="1"/>
    <col min="9" max="9" width="17.57421875" style="0" customWidth="1"/>
    <col min="10" max="12" width="17.7109375" style="0" customWidth="1"/>
  </cols>
  <sheetData>
    <row r="1" spans="4:11" ht="15">
      <c r="D1" s="64"/>
      <c r="F1" s="64" t="str">
        <f>Startlist!$F2</f>
        <v> </v>
      </c>
      <c r="I1" s="64"/>
      <c r="J1" s="64"/>
      <c r="K1" s="64"/>
    </row>
    <row r="2" spans="4:11" ht="15.75">
      <c r="D2" s="1"/>
      <c r="F2" s="1" t="str">
        <f>Startlist!$F3</f>
        <v>Grossi Toidukaubad VIRU RALLY 2013</v>
      </c>
      <c r="I2" s="1"/>
      <c r="J2" s="1"/>
      <c r="K2" s="1"/>
    </row>
    <row r="3" spans="4:11" ht="15">
      <c r="D3" s="64"/>
      <c r="F3" s="64" t="str">
        <f>Startlist!$F4</f>
        <v>05.-06. July 2013</v>
      </c>
      <c r="I3" s="64"/>
      <c r="J3" s="64"/>
      <c r="K3" s="64"/>
    </row>
    <row r="4" spans="4:11" ht="15">
      <c r="D4" s="64"/>
      <c r="F4" s="64" t="str">
        <f>Startlist!$F5</f>
        <v>Rakvere, Lääne- ja Ida-Virumaa</v>
      </c>
      <c r="I4" s="64"/>
      <c r="J4" s="64"/>
      <c r="K4" s="64"/>
    </row>
    <row r="6" spans="1:12" ht="15">
      <c r="A6" s="10" t="s">
        <v>170</v>
      </c>
      <c r="L6" s="121" t="s">
        <v>1741</v>
      </c>
    </row>
    <row r="7" spans="1:12" ht="12.75">
      <c r="A7" s="91" t="s">
        <v>160</v>
      </c>
      <c r="B7" s="22"/>
      <c r="C7" s="22"/>
      <c r="D7" s="23"/>
      <c r="E7" s="22"/>
      <c r="F7" s="22"/>
      <c r="G7" s="23"/>
      <c r="H7" s="23"/>
      <c r="I7" s="23"/>
      <c r="J7" s="23"/>
      <c r="K7" s="23"/>
      <c r="L7" s="24"/>
    </row>
    <row r="8" spans="1:12" ht="12.75">
      <c r="A8" s="92"/>
      <c r="B8" s="75" t="s">
        <v>175</v>
      </c>
      <c r="C8" s="74" t="s">
        <v>174</v>
      </c>
      <c r="D8" s="75" t="s">
        <v>89</v>
      </c>
      <c r="E8" s="74" t="s">
        <v>177</v>
      </c>
      <c r="F8" s="74" t="s">
        <v>176</v>
      </c>
      <c r="G8" s="75" t="s">
        <v>162</v>
      </c>
      <c r="H8" s="75" t="s">
        <v>184</v>
      </c>
      <c r="I8" s="75" t="s">
        <v>178</v>
      </c>
      <c r="J8" s="75" t="s">
        <v>164</v>
      </c>
      <c r="K8" s="75" t="s">
        <v>163</v>
      </c>
      <c r="L8" s="75" t="s">
        <v>266</v>
      </c>
    </row>
    <row r="9" spans="1:12" ht="12.75" customHeight="1">
      <c r="A9" s="100" t="s">
        <v>1073</v>
      </c>
      <c r="B9" s="99" t="s">
        <v>397</v>
      </c>
      <c r="C9" s="88" t="s">
        <v>403</v>
      </c>
      <c r="D9" s="88"/>
      <c r="E9" s="88" t="s">
        <v>507</v>
      </c>
      <c r="F9" s="88" t="s">
        <v>556</v>
      </c>
      <c r="G9" s="88" t="s">
        <v>518</v>
      </c>
      <c r="H9" s="88" t="s">
        <v>444</v>
      </c>
      <c r="I9" s="88" t="s">
        <v>532</v>
      </c>
      <c r="J9" s="88" t="s">
        <v>544</v>
      </c>
      <c r="K9" s="88" t="s">
        <v>649</v>
      </c>
      <c r="L9" s="88" t="s">
        <v>676</v>
      </c>
    </row>
    <row r="10" spans="1:12" ht="12.75" customHeight="1">
      <c r="A10" s="97" t="s">
        <v>1074</v>
      </c>
      <c r="B10" s="90" t="s">
        <v>1075</v>
      </c>
      <c r="C10" s="90" t="s">
        <v>1076</v>
      </c>
      <c r="D10" s="90"/>
      <c r="E10" s="90" t="s">
        <v>1077</v>
      </c>
      <c r="F10" s="90" t="s">
        <v>1078</v>
      </c>
      <c r="G10" s="90" t="s">
        <v>1079</v>
      </c>
      <c r="H10" s="90" t="s">
        <v>1080</v>
      </c>
      <c r="I10" s="90" t="s">
        <v>1081</v>
      </c>
      <c r="J10" s="90" t="s">
        <v>1082</v>
      </c>
      <c r="K10" s="90" t="s">
        <v>1083</v>
      </c>
      <c r="L10" s="90" t="s">
        <v>1084</v>
      </c>
    </row>
    <row r="11" spans="1:12" ht="12.75" customHeight="1">
      <c r="A11" s="98" t="s">
        <v>1085</v>
      </c>
      <c r="B11" s="94" t="s">
        <v>1086</v>
      </c>
      <c r="C11" s="94" t="s">
        <v>1087</v>
      </c>
      <c r="D11" s="94"/>
      <c r="E11" s="94" t="s">
        <v>1088</v>
      </c>
      <c r="F11" s="94" t="s">
        <v>1089</v>
      </c>
      <c r="G11" s="94" t="s">
        <v>1090</v>
      </c>
      <c r="H11" s="94" t="s">
        <v>1091</v>
      </c>
      <c r="I11" s="94" t="s">
        <v>1092</v>
      </c>
      <c r="J11" s="94" t="s">
        <v>1093</v>
      </c>
      <c r="K11" s="94" t="s">
        <v>1094</v>
      </c>
      <c r="L11" s="94" t="s">
        <v>1095</v>
      </c>
    </row>
    <row r="12" spans="1:12" ht="12.75" customHeight="1">
      <c r="A12" s="100" t="s">
        <v>1096</v>
      </c>
      <c r="B12" s="99" t="s">
        <v>398</v>
      </c>
      <c r="C12" s="88" t="s">
        <v>410</v>
      </c>
      <c r="D12" s="88"/>
      <c r="E12" s="88" t="s">
        <v>503</v>
      </c>
      <c r="F12" s="88" t="s">
        <v>544</v>
      </c>
      <c r="G12" s="88" t="s">
        <v>515</v>
      </c>
      <c r="H12" s="88" t="s">
        <v>549</v>
      </c>
      <c r="I12" s="88" t="s">
        <v>533</v>
      </c>
      <c r="J12" s="88" t="s">
        <v>545</v>
      </c>
      <c r="K12" s="88" t="s">
        <v>654</v>
      </c>
      <c r="L12" s="88" t="s">
        <v>677</v>
      </c>
    </row>
    <row r="13" spans="1:12" ht="12.75" customHeight="1">
      <c r="A13" s="97" t="s">
        <v>1097</v>
      </c>
      <c r="B13" s="90" t="s">
        <v>1098</v>
      </c>
      <c r="C13" s="90" t="s">
        <v>1099</v>
      </c>
      <c r="D13" s="90"/>
      <c r="E13" s="90" t="s">
        <v>1100</v>
      </c>
      <c r="F13" s="90" t="s">
        <v>1082</v>
      </c>
      <c r="G13" s="90" t="s">
        <v>1101</v>
      </c>
      <c r="H13" s="90" t="s">
        <v>1102</v>
      </c>
      <c r="I13" s="90" t="s">
        <v>1103</v>
      </c>
      <c r="J13" s="90" t="s">
        <v>1104</v>
      </c>
      <c r="K13" s="90" t="s">
        <v>1105</v>
      </c>
      <c r="L13" s="90" t="s">
        <v>1106</v>
      </c>
    </row>
    <row r="14" spans="1:12" ht="12.75" customHeight="1">
      <c r="A14" s="98" t="s">
        <v>1085</v>
      </c>
      <c r="B14" s="94" t="s">
        <v>1086</v>
      </c>
      <c r="C14" s="94" t="s">
        <v>1107</v>
      </c>
      <c r="D14" s="94"/>
      <c r="E14" s="94" t="s">
        <v>1108</v>
      </c>
      <c r="F14" s="94" t="s">
        <v>1089</v>
      </c>
      <c r="G14" s="94" t="s">
        <v>1090</v>
      </c>
      <c r="H14" s="94" t="s">
        <v>1091</v>
      </c>
      <c r="I14" s="94" t="s">
        <v>1092</v>
      </c>
      <c r="J14" s="94" t="s">
        <v>1093</v>
      </c>
      <c r="K14" s="94" t="s">
        <v>1109</v>
      </c>
      <c r="L14" s="94" t="s">
        <v>1095</v>
      </c>
    </row>
    <row r="15" spans="1:12" ht="12.75" customHeight="1">
      <c r="A15" s="100" t="s">
        <v>1110</v>
      </c>
      <c r="B15" s="99" t="s">
        <v>683</v>
      </c>
      <c r="C15" s="88" t="s">
        <v>690</v>
      </c>
      <c r="D15" s="88"/>
      <c r="E15" s="88" t="s">
        <v>723</v>
      </c>
      <c r="F15" s="88" t="s">
        <v>519</v>
      </c>
      <c r="G15" s="88" t="s">
        <v>801</v>
      </c>
      <c r="H15" s="88" t="s">
        <v>771</v>
      </c>
      <c r="I15" s="88" t="s">
        <v>499</v>
      </c>
      <c r="J15" s="88" t="s">
        <v>796</v>
      </c>
      <c r="K15" s="88" t="s">
        <v>953</v>
      </c>
      <c r="L15" s="88" t="s">
        <v>1000</v>
      </c>
    </row>
    <row r="16" spans="1:12" ht="12.75" customHeight="1">
      <c r="A16" s="97" t="s">
        <v>1111</v>
      </c>
      <c r="B16" s="90" t="s">
        <v>1112</v>
      </c>
      <c r="C16" s="90" t="s">
        <v>1113</v>
      </c>
      <c r="D16" s="90"/>
      <c r="E16" s="90" t="s">
        <v>1114</v>
      </c>
      <c r="F16" s="90" t="s">
        <v>1115</v>
      </c>
      <c r="G16" s="90" t="s">
        <v>1116</v>
      </c>
      <c r="H16" s="90" t="s">
        <v>1117</v>
      </c>
      <c r="I16" s="90" t="s">
        <v>1118</v>
      </c>
      <c r="J16" s="90" t="s">
        <v>1119</v>
      </c>
      <c r="K16" s="90" t="s">
        <v>1120</v>
      </c>
      <c r="L16" s="90" t="s">
        <v>1121</v>
      </c>
    </row>
    <row r="17" spans="1:12" ht="12.75" customHeight="1">
      <c r="A17" s="97" t="s">
        <v>1122</v>
      </c>
      <c r="B17" s="99" t="s">
        <v>1086</v>
      </c>
      <c r="C17" s="94" t="s">
        <v>1107</v>
      </c>
      <c r="D17" s="94"/>
      <c r="E17" s="94" t="s">
        <v>1108</v>
      </c>
      <c r="F17" s="94" t="s">
        <v>1089</v>
      </c>
      <c r="G17" s="94" t="s">
        <v>1123</v>
      </c>
      <c r="H17" s="94" t="s">
        <v>1091</v>
      </c>
      <c r="I17" s="94" t="s">
        <v>1092</v>
      </c>
      <c r="J17" s="94" t="s">
        <v>1093</v>
      </c>
      <c r="K17" s="94" t="s">
        <v>1109</v>
      </c>
      <c r="L17" s="94" t="s">
        <v>1124</v>
      </c>
    </row>
    <row r="18" spans="1:12" ht="12.75" customHeight="1">
      <c r="A18" s="96" t="s">
        <v>1125</v>
      </c>
      <c r="B18" s="88" t="s">
        <v>684</v>
      </c>
      <c r="C18" s="208" t="s">
        <v>695</v>
      </c>
      <c r="D18" s="88"/>
      <c r="E18" s="88" t="s">
        <v>724</v>
      </c>
      <c r="F18" s="88" t="s">
        <v>526</v>
      </c>
      <c r="G18" s="88" t="s">
        <v>757</v>
      </c>
      <c r="H18" s="88" t="s">
        <v>772</v>
      </c>
      <c r="I18" s="88" t="s">
        <v>706</v>
      </c>
      <c r="J18" s="88" t="s">
        <v>621</v>
      </c>
      <c r="K18" s="88" t="s">
        <v>965</v>
      </c>
      <c r="L18" s="88" t="s">
        <v>994</v>
      </c>
    </row>
    <row r="19" spans="1:12" ht="12.75" customHeight="1">
      <c r="A19" s="97" t="s">
        <v>1126</v>
      </c>
      <c r="B19" s="90" t="s">
        <v>1127</v>
      </c>
      <c r="C19" s="206" t="s">
        <v>1128</v>
      </c>
      <c r="D19" s="90"/>
      <c r="E19" s="90" t="s">
        <v>1129</v>
      </c>
      <c r="F19" s="90" t="s">
        <v>1130</v>
      </c>
      <c r="G19" s="90" t="s">
        <v>1131</v>
      </c>
      <c r="H19" s="90" t="s">
        <v>1132</v>
      </c>
      <c r="I19" s="90" t="s">
        <v>1133</v>
      </c>
      <c r="J19" s="90" t="s">
        <v>1134</v>
      </c>
      <c r="K19" s="90" t="s">
        <v>1135</v>
      </c>
      <c r="L19" s="90" t="s">
        <v>1136</v>
      </c>
    </row>
    <row r="20" spans="1:12" ht="12.75" customHeight="1">
      <c r="A20" s="98" t="s">
        <v>1122</v>
      </c>
      <c r="B20" s="94" t="s">
        <v>1086</v>
      </c>
      <c r="C20" s="207" t="s">
        <v>1137</v>
      </c>
      <c r="D20" s="94"/>
      <c r="E20" s="94" t="s">
        <v>1108</v>
      </c>
      <c r="F20" s="94" t="s">
        <v>1089</v>
      </c>
      <c r="G20" s="94" t="s">
        <v>1090</v>
      </c>
      <c r="H20" s="94" t="s">
        <v>1091</v>
      </c>
      <c r="I20" s="94" t="s">
        <v>1092</v>
      </c>
      <c r="J20" s="94" t="s">
        <v>1093</v>
      </c>
      <c r="K20" s="94" t="s">
        <v>1094</v>
      </c>
      <c r="L20" s="94" t="s">
        <v>1095</v>
      </c>
    </row>
    <row r="21" spans="1:12" ht="12.75" customHeight="1">
      <c r="A21" s="96" t="s">
        <v>1380</v>
      </c>
      <c r="B21" s="88" t="s">
        <v>1164</v>
      </c>
      <c r="C21" s="208" t="s">
        <v>1167</v>
      </c>
      <c r="D21" s="88"/>
      <c r="E21" s="88" t="s">
        <v>1194</v>
      </c>
      <c r="F21" s="88" t="s">
        <v>1231</v>
      </c>
      <c r="G21" s="88" t="s">
        <v>1227</v>
      </c>
      <c r="H21" s="88" t="s">
        <v>1243</v>
      </c>
      <c r="I21" s="88" t="s">
        <v>1373</v>
      </c>
      <c r="J21" s="88" t="s">
        <v>1224</v>
      </c>
      <c r="K21" s="88" t="s">
        <v>1305</v>
      </c>
      <c r="L21" s="88" t="s">
        <v>1368</v>
      </c>
    </row>
    <row r="22" spans="1:12" ht="12.75" customHeight="1">
      <c r="A22" s="97" t="s">
        <v>1381</v>
      </c>
      <c r="B22" s="90" t="s">
        <v>1382</v>
      </c>
      <c r="C22" s="206" t="s">
        <v>1383</v>
      </c>
      <c r="D22" s="90"/>
      <c r="E22" s="90" t="s">
        <v>1384</v>
      </c>
      <c r="F22" s="90" t="s">
        <v>1385</v>
      </c>
      <c r="G22" s="90" t="s">
        <v>1386</v>
      </c>
      <c r="H22" s="90" t="s">
        <v>1387</v>
      </c>
      <c r="I22" s="90" t="s">
        <v>1388</v>
      </c>
      <c r="J22" s="90" t="s">
        <v>1389</v>
      </c>
      <c r="K22" s="90" t="s">
        <v>1390</v>
      </c>
      <c r="L22" s="90" t="s">
        <v>1391</v>
      </c>
    </row>
    <row r="23" spans="1:12" ht="12.75" customHeight="1">
      <c r="A23" s="98" t="s">
        <v>1392</v>
      </c>
      <c r="B23" s="94" t="s">
        <v>1086</v>
      </c>
      <c r="C23" s="207" t="s">
        <v>1087</v>
      </c>
      <c r="D23" s="94"/>
      <c r="E23" s="94" t="s">
        <v>1088</v>
      </c>
      <c r="F23" s="94" t="s">
        <v>1089</v>
      </c>
      <c r="G23" s="94" t="s">
        <v>1090</v>
      </c>
      <c r="H23" s="94" t="s">
        <v>1091</v>
      </c>
      <c r="I23" s="94" t="s">
        <v>1393</v>
      </c>
      <c r="J23" s="94" t="s">
        <v>1093</v>
      </c>
      <c r="K23" s="94" t="s">
        <v>1094</v>
      </c>
      <c r="L23" s="94" t="s">
        <v>1095</v>
      </c>
    </row>
    <row r="24" spans="1:12" ht="12.75" customHeight="1">
      <c r="A24" s="96" t="s">
        <v>1394</v>
      </c>
      <c r="B24" s="88" t="s">
        <v>1165</v>
      </c>
      <c r="C24" s="208" t="s">
        <v>1170</v>
      </c>
      <c r="D24" s="88"/>
      <c r="E24" s="88" t="s">
        <v>429</v>
      </c>
      <c r="F24" s="88" t="s">
        <v>1232</v>
      </c>
      <c r="G24" s="88" t="s">
        <v>559</v>
      </c>
      <c r="H24" s="88" t="s">
        <v>1244</v>
      </c>
      <c r="I24" s="88" t="s">
        <v>435</v>
      </c>
      <c r="J24" s="88" t="s">
        <v>1225</v>
      </c>
      <c r="K24" s="88" t="s">
        <v>1296</v>
      </c>
      <c r="L24" s="88" t="s">
        <v>1319</v>
      </c>
    </row>
    <row r="25" spans="1:12" ht="12.75" customHeight="1">
      <c r="A25" s="97" t="s">
        <v>1395</v>
      </c>
      <c r="B25" s="90" t="s">
        <v>1396</v>
      </c>
      <c r="C25" s="206" t="s">
        <v>1397</v>
      </c>
      <c r="D25" s="90"/>
      <c r="E25" s="90" t="s">
        <v>1398</v>
      </c>
      <c r="F25" s="90" t="s">
        <v>1399</v>
      </c>
      <c r="G25" s="90" t="s">
        <v>1400</v>
      </c>
      <c r="H25" s="90" t="s">
        <v>1401</v>
      </c>
      <c r="I25" s="90" t="s">
        <v>1402</v>
      </c>
      <c r="J25" s="90" t="s">
        <v>1403</v>
      </c>
      <c r="K25" s="90" t="s">
        <v>1404</v>
      </c>
      <c r="L25" s="90" t="s">
        <v>1405</v>
      </c>
    </row>
    <row r="26" spans="1:12" ht="12.75" customHeight="1">
      <c r="A26" s="98" t="s">
        <v>1406</v>
      </c>
      <c r="B26" s="94" t="s">
        <v>1086</v>
      </c>
      <c r="C26" s="207" t="s">
        <v>1137</v>
      </c>
      <c r="D26" s="94"/>
      <c r="E26" s="94" t="s">
        <v>1108</v>
      </c>
      <c r="F26" s="94" t="s">
        <v>1089</v>
      </c>
      <c r="G26" s="94" t="s">
        <v>1090</v>
      </c>
      <c r="H26" s="94" t="s">
        <v>1091</v>
      </c>
      <c r="I26" s="94" t="s">
        <v>1393</v>
      </c>
      <c r="J26" s="94" t="s">
        <v>1093</v>
      </c>
      <c r="K26" s="94" t="s">
        <v>1109</v>
      </c>
      <c r="L26" s="94" t="s">
        <v>1124</v>
      </c>
    </row>
    <row r="27" spans="1:12" ht="12.75" customHeight="1">
      <c r="A27" s="100" t="s">
        <v>1407</v>
      </c>
      <c r="B27" s="99" t="s">
        <v>1166</v>
      </c>
      <c r="C27" s="208" t="s">
        <v>1168</v>
      </c>
      <c r="D27" s="88"/>
      <c r="E27" s="88" t="s">
        <v>1186</v>
      </c>
      <c r="F27" s="88" t="s">
        <v>1233</v>
      </c>
      <c r="G27" s="88" t="s">
        <v>1228</v>
      </c>
      <c r="H27" s="88" t="s">
        <v>1238</v>
      </c>
      <c r="I27" s="88" t="s">
        <v>1267</v>
      </c>
      <c r="J27" s="88" t="s">
        <v>1226</v>
      </c>
      <c r="K27" s="88" t="s">
        <v>1297</v>
      </c>
      <c r="L27" s="88" t="s">
        <v>1320</v>
      </c>
    </row>
    <row r="28" spans="1:12" ht="12.75" customHeight="1">
      <c r="A28" s="97" t="s">
        <v>1408</v>
      </c>
      <c r="B28" s="90" t="s">
        <v>1409</v>
      </c>
      <c r="C28" s="206" t="s">
        <v>1410</v>
      </c>
      <c r="D28" s="90"/>
      <c r="E28" s="90" t="s">
        <v>1411</v>
      </c>
      <c r="F28" s="90" t="s">
        <v>1412</v>
      </c>
      <c r="G28" s="90" t="s">
        <v>1413</v>
      </c>
      <c r="H28" s="90" t="s">
        <v>1414</v>
      </c>
      <c r="I28" s="90" t="s">
        <v>1415</v>
      </c>
      <c r="J28" s="90" t="s">
        <v>1416</v>
      </c>
      <c r="K28" s="90" t="s">
        <v>1417</v>
      </c>
      <c r="L28" s="90" t="s">
        <v>1418</v>
      </c>
    </row>
    <row r="29" spans="1:12" ht="12.75" customHeight="1">
      <c r="A29" s="98" t="s">
        <v>1419</v>
      </c>
      <c r="B29" s="94" t="s">
        <v>1086</v>
      </c>
      <c r="C29" s="207" t="s">
        <v>1087</v>
      </c>
      <c r="D29" s="94"/>
      <c r="E29" s="94" t="s">
        <v>1108</v>
      </c>
      <c r="F29" s="94" t="s">
        <v>1089</v>
      </c>
      <c r="G29" s="94" t="s">
        <v>1090</v>
      </c>
      <c r="H29" s="94" t="s">
        <v>1420</v>
      </c>
      <c r="I29" s="94" t="s">
        <v>1421</v>
      </c>
      <c r="J29" s="94" t="s">
        <v>1093</v>
      </c>
      <c r="K29" s="94" t="s">
        <v>1109</v>
      </c>
      <c r="L29" s="94" t="s">
        <v>1124</v>
      </c>
    </row>
    <row r="30" spans="1:12" ht="12.75" customHeight="1">
      <c r="A30" s="96" t="s">
        <v>1742</v>
      </c>
      <c r="B30" s="88" t="s">
        <v>1422</v>
      </c>
      <c r="C30" s="208" t="s">
        <v>1425</v>
      </c>
      <c r="D30" s="88"/>
      <c r="E30" s="88" t="s">
        <v>1444</v>
      </c>
      <c r="F30" s="88" t="s">
        <v>1490</v>
      </c>
      <c r="G30" s="88" t="s">
        <v>1564</v>
      </c>
      <c r="H30" s="88" t="s">
        <v>1565</v>
      </c>
      <c r="I30" s="88" t="s">
        <v>1463</v>
      </c>
      <c r="J30" s="88" t="s">
        <v>1523</v>
      </c>
      <c r="K30" s="88" t="s">
        <v>1526</v>
      </c>
      <c r="L30" s="88" t="s">
        <v>1544</v>
      </c>
    </row>
    <row r="31" spans="1:12" ht="12.75" customHeight="1">
      <c r="A31" s="97" t="s">
        <v>1743</v>
      </c>
      <c r="B31" s="90" t="s">
        <v>1080</v>
      </c>
      <c r="C31" s="206" t="s">
        <v>1744</v>
      </c>
      <c r="D31" s="90"/>
      <c r="E31" s="90" t="s">
        <v>1745</v>
      </c>
      <c r="F31" s="90" t="s">
        <v>1746</v>
      </c>
      <c r="G31" s="90" t="s">
        <v>1747</v>
      </c>
      <c r="H31" s="90" t="s">
        <v>1748</v>
      </c>
      <c r="I31" s="90" t="s">
        <v>1749</v>
      </c>
      <c r="J31" s="90" t="s">
        <v>1750</v>
      </c>
      <c r="K31" s="90" t="s">
        <v>1751</v>
      </c>
      <c r="L31" s="90" t="s">
        <v>1752</v>
      </c>
    </row>
    <row r="32" spans="1:12" ht="12.75" customHeight="1">
      <c r="A32" s="98" t="s">
        <v>1419</v>
      </c>
      <c r="B32" s="94" t="s">
        <v>1086</v>
      </c>
      <c r="C32" s="207" t="s">
        <v>1087</v>
      </c>
      <c r="D32" s="94"/>
      <c r="E32" s="94" t="s">
        <v>1108</v>
      </c>
      <c r="F32" s="94" t="s">
        <v>1089</v>
      </c>
      <c r="G32" s="94" t="s">
        <v>1090</v>
      </c>
      <c r="H32" s="94" t="s">
        <v>1420</v>
      </c>
      <c r="I32" s="94" t="s">
        <v>1092</v>
      </c>
      <c r="J32" s="94" t="s">
        <v>1753</v>
      </c>
      <c r="K32" s="94" t="s">
        <v>1109</v>
      </c>
      <c r="L32" s="94" t="s">
        <v>1124</v>
      </c>
    </row>
    <row r="33" spans="1:12" ht="12.75" customHeight="1">
      <c r="A33" s="96" t="s">
        <v>1754</v>
      </c>
      <c r="B33" s="88" t="s">
        <v>1423</v>
      </c>
      <c r="C33" s="208" t="s">
        <v>1429</v>
      </c>
      <c r="D33" s="88"/>
      <c r="E33" s="88" t="s">
        <v>1455</v>
      </c>
      <c r="F33" s="88" t="s">
        <v>1491</v>
      </c>
      <c r="G33" s="88" t="s">
        <v>1509</v>
      </c>
      <c r="H33" s="88" t="s">
        <v>1478</v>
      </c>
      <c r="I33" s="88" t="s">
        <v>1464</v>
      </c>
      <c r="J33" s="88" t="s">
        <v>1530</v>
      </c>
      <c r="K33" s="88" t="s">
        <v>1534</v>
      </c>
      <c r="L33" s="88" t="s">
        <v>1545</v>
      </c>
    </row>
    <row r="34" spans="1:12" ht="12.75" customHeight="1">
      <c r="A34" s="97" t="s">
        <v>1755</v>
      </c>
      <c r="B34" s="90" t="s">
        <v>1756</v>
      </c>
      <c r="C34" s="206" t="s">
        <v>1757</v>
      </c>
      <c r="D34" s="90"/>
      <c r="E34" s="90" t="s">
        <v>1758</v>
      </c>
      <c r="F34" s="90" t="s">
        <v>1759</v>
      </c>
      <c r="G34" s="90" t="s">
        <v>1760</v>
      </c>
      <c r="H34" s="90" t="s">
        <v>1761</v>
      </c>
      <c r="I34" s="90" t="s">
        <v>1762</v>
      </c>
      <c r="J34" s="90" t="s">
        <v>1763</v>
      </c>
      <c r="K34" s="90" t="s">
        <v>1764</v>
      </c>
      <c r="L34" s="90" t="s">
        <v>1765</v>
      </c>
    </row>
    <row r="35" spans="1:12" ht="12.75" customHeight="1">
      <c r="A35" s="98" t="s">
        <v>1766</v>
      </c>
      <c r="B35" s="94" t="s">
        <v>1086</v>
      </c>
      <c r="C35" s="207" t="s">
        <v>1107</v>
      </c>
      <c r="D35" s="94"/>
      <c r="E35" s="94" t="s">
        <v>1088</v>
      </c>
      <c r="F35" s="94" t="s">
        <v>1089</v>
      </c>
      <c r="G35" s="94" t="s">
        <v>1767</v>
      </c>
      <c r="H35" s="94" t="s">
        <v>1768</v>
      </c>
      <c r="I35" s="94" t="s">
        <v>1092</v>
      </c>
      <c r="J35" s="94" t="s">
        <v>1769</v>
      </c>
      <c r="K35" s="94" t="s">
        <v>1770</v>
      </c>
      <c r="L35" s="94" t="s">
        <v>1124</v>
      </c>
    </row>
    <row r="36" spans="1:12" ht="12.75" customHeight="1">
      <c r="A36" s="96" t="s">
        <v>1771</v>
      </c>
      <c r="B36" s="88" t="s">
        <v>1424</v>
      </c>
      <c r="C36" s="208" t="s">
        <v>1427</v>
      </c>
      <c r="D36" s="88"/>
      <c r="E36" s="88" t="s">
        <v>1456</v>
      </c>
      <c r="F36" s="88" t="s">
        <v>1492</v>
      </c>
      <c r="G36" s="88" t="s">
        <v>1510</v>
      </c>
      <c r="H36" s="88" t="s">
        <v>1513</v>
      </c>
      <c r="I36" s="88"/>
      <c r="J36" s="88" t="s">
        <v>1525</v>
      </c>
      <c r="K36" s="88" t="s">
        <v>1535</v>
      </c>
      <c r="L36" s="88" t="s">
        <v>1546</v>
      </c>
    </row>
    <row r="37" spans="1:12" ht="12.75" customHeight="1">
      <c r="A37" s="97" t="s">
        <v>1772</v>
      </c>
      <c r="B37" s="90" t="s">
        <v>1773</v>
      </c>
      <c r="C37" s="206" t="s">
        <v>1774</v>
      </c>
      <c r="D37" s="90"/>
      <c r="E37" s="90" t="s">
        <v>1775</v>
      </c>
      <c r="F37" s="90" t="s">
        <v>1776</v>
      </c>
      <c r="G37" s="90" t="s">
        <v>1777</v>
      </c>
      <c r="H37" s="90" t="s">
        <v>1778</v>
      </c>
      <c r="I37" s="90"/>
      <c r="J37" s="90" t="s">
        <v>1779</v>
      </c>
      <c r="K37" s="90" t="s">
        <v>1780</v>
      </c>
      <c r="L37" s="90" t="s">
        <v>1781</v>
      </c>
    </row>
    <row r="38" spans="1:12" ht="12.75" customHeight="1">
      <c r="A38" s="98" t="s">
        <v>1782</v>
      </c>
      <c r="B38" s="94" t="s">
        <v>1086</v>
      </c>
      <c r="C38" s="207" t="s">
        <v>1087</v>
      </c>
      <c r="D38" s="94"/>
      <c r="E38" s="94" t="s">
        <v>1088</v>
      </c>
      <c r="F38" s="94" t="s">
        <v>1089</v>
      </c>
      <c r="G38" s="94" t="s">
        <v>1767</v>
      </c>
      <c r="H38" s="94" t="s">
        <v>1091</v>
      </c>
      <c r="I38" s="94"/>
      <c r="J38" s="94" t="s">
        <v>1753</v>
      </c>
      <c r="K38" s="94" t="s">
        <v>1770</v>
      </c>
      <c r="L38" s="94" t="s">
        <v>1124</v>
      </c>
    </row>
    <row r="39" spans="1:12" ht="12.75" customHeight="1">
      <c r="A39" s="109" t="s">
        <v>1783</v>
      </c>
      <c r="B39" s="88" t="s">
        <v>1599</v>
      </c>
      <c r="C39" s="88" t="s">
        <v>1601</v>
      </c>
      <c r="D39" s="88"/>
      <c r="E39" s="88" t="s">
        <v>1619</v>
      </c>
      <c r="F39" s="88" t="s">
        <v>1656</v>
      </c>
      <c r="G39" s="88" t="s">
        <v>1673</v>
      </c>
      <c r="H39" s="88" t="s">
        <v>1645</v>
      </c>
      <c r="I39" s="88"/>
      <c r="J39" s="88" t="s">
        <v>1676</v>
      </c>
      <c r="K39" s="88" t="s">
        <v>1682</v>
      </c>
      <c r="L39" s="88" t="s">
        <v>1694</v>
      </c>
    </row>
    <row r="40" spans="1:12" ht="12.75" customHeight="1">
      <c r="A40" s="101" t="s">
        <v>1784</v>
      </c>
      <c r="B40" s="90" t="s">
        <v>1785</v>
      </c>
      <c r="C40" s="90" t="s">
        <v>1786</v>
      </c>
      <c r="D40" s="90"/>
      <c r="E40" s="90" t="s">
        <v>1787</v>
      </c>
      <c r="F40" s="90" t="s">
        <v>1788</v>
      </c>
      <c r="G40" s="90" t="s">
        <v>1789</v>
      </c>
      <c r="H40" s="90" t="s">
        <v>1790</v>
      </c>
      <c r="I40" s="90"/>
      <c r="J40" s="90" t="s">
        <v>1791</v>
      </c>
      <c r="K40" s="90" t="s">
        <v>1792</v>
      </c>
      <c r="L40" s="90" t="s">
        <v>1793</v>
      </c>
    </row>
    <row r="41" spans="1:12" ht="12.75" customHeight="1">
      <c r="A41" s="102" t="s">
        <v>1794</v>
      </c>
      <c r="B41" s="94" t="s">
        <v>1086</v>
      </c>
      <c r="C41" s="94" t="s">
        <v>1087</v>
      </c>
      <c r="D41" s="94"/>
      <c r="E41" s="94" t="s">
        <v>1108</v>
      </c>
      <c r="F41" s="94" t="s">
        <v>1089</v>
      </c>
      <c r="G41" s="94" t="s">
        <v>1767</v>
      </c>
      <c r="H41" s="94" t="s">
        <v>1768</v>
      </c>
      <c r="I41" s="94"/>
      <c r="J41" s="94" t="s">
        <v>1753</v>
      </c>
      <c r="K41" s="94" t="s">
        <v>1770</v>
      </c>
      <c r="L41" s="94" t="s">
        <v>1124</v>
      </c>
    </row>
    <row r="42" spans="1:12" ht="12.75">
      <c r="A42" s="115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1:12" ht="12.75">
      <c r="A43" s="115" t="s">
        <v>1795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1:12" ht="12.75">
      <c r="A44" s="93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1:12" ht="12.75">
      <c r="A45" s="93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1:12" ht="12.75">
      <c r="A46" s="93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1:12" ht="12.75">
      <c r="A47" s="93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1:12" ht="12.75">
      <c r="A48" s="93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</sheetData>
  <printOptions/>
  <pageMargins left="0" right="0" top="0" bottom="0" header="0" footer="0"/>
  <pageSetup fitToHeight="1" fitToWidth="1" horizontalDpi="360" verticalDpi="36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2013-07-06T16:02:07Z</cp:lastPrinted>
  <dcterms:created xsi:type="dcterms:W3CDTF">2004-09-28T13:23:33Z</dcterms:created>
  <dcterms:modified xsi:type="dcterms:W3CDTF">2013-07-06T16:08:51Z</dcterms:modified>
  <cp:category/>
  <cp:version/>
  <cp:contentType/>
  <cp:contentStatus/>
</cp:coreProperties>
</file>